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15" windowHeight="8805" activeTab="0"/>
  </bookViews>
  <sheets>
    <sheet name="SLIM score formulier" sheetId="1" r:id="rId1"/>
  </sheets>
  <definedNames>
    <definedName name="_xlnm.Print_Area" localSheetId="0">'SLIM score formulier'!$B$2:$P$411</definedName>
  </definedNames>
  <calcPr fullCalcOnLoad="1"/>
</workbook>
</file>

<file path=xl/sharedStrings.xml><?xml version="1.0" encoding="utf-8"?>
<sst xmlns="http://schemas.openxmlformats.org/spreadsheetml/2006/main" count="352" uniqueCount="263">
  <si>
    <t>Ondersteuning bij het herkennen van de oorzaak van gewichtstoename</t>
  </si>
  <si>
    <t>Geslacht</t>
  </si>
  <si>
    <t>Leeftijd</t>
  </si>
  <si>
    <t>Lengte</t>
  </si>
  <si>
    <t>Gewicht</t>
  </si>
  <si>
    <t>Hyperinsulinemie</t>
  </si>
  <si>
    <t>Houdt u gewicht rond uw middel vast</t>
  </si>
  <si>
    <t>Is uw taille / heup ratio te hoog. Voor vrouwen hoger dan 0,8</t>
  </si>
  <si>
    <t>voor mannen hoger dan 1</t>
  </si>
  <si>
    <t>Gaat uw voorkeur uit naar snelverteerbare koolhydraten</t>
  </si>
  <si>
    <t>zoals brood, pasta's, rijst etc.</t>
  </si>
  <si>
    <t>Is uw gewicht langzaam toegenomen</t>
  </si>
  <si>
    <t>Valt u nauwelijks af door extra beweging</t>
  </si>
  <si>
    <t>Komt er suikerziekte (diabetes) in uw familie voor</t>
  </si>
  <si>
    <t>Bent u vaak moe terwijl daar eigenlijk geen aanleiding voor is</t>
  </si>
  <si>
    <t>Heeft u last van uw gewrichten</t>
  </si>
  <si>
    <t>zoals een bijholteontsteking</t>
  </si>
  <si>
    <t>Bent u regelmatig verkouden of grieperig</t>
  </si>
  <si>
    <t>of wordt u vaak of vroeg wakker</t>
  </si>
  <si>
    <t>Lijdt u aan een hart- en vaatziekte</t>
  </si>
  <si>
    <t>Komt er overgewicht in uw familie voor.</t>
  </si>
  <si>
    <t>uw aandacht ergens bij te houden</t>
  </si>
  <si>
    <t>Koolhydraatverslaving</t>
  </si>
  <si>
    <t>Bent u gedurende de dag regelmatig op zoek naar koolhydraatrijke .</t>
  </si>
  <si>
    <t>versnaperingen, zoals koek, snoep en chips</t>
  </si>
  <si>
    <t xml:space="preserve">Als u zich onrustig voelt of boos bent gaat u dan extra snoepen. </t>
  </si>
  <si>
    <t>Is een stressvolle situatie voor u een aanleiding om meer te snoepen.</t>
  </si>
  <si>
    <t xml:space="preserve">U neemt liever een stuk chocola, een koekje of chips dan bijvoorbeeld </t>
  </si>
  <si>
    <t xml:space="preserve">U zou uw pink willen missen om de rest van uw leven gelukkig te zijn. </t>
  </si>
  <si>
    <t xml:space="preserve">Ziet u vaak ergens tegen op of maakt u zich snel zorgen. </t>
  </si>
  <si>
    <t xml:space="preserve">U voelt zich in het voorjaar en de zomer prettiger dan in de herfst en de winter. </t>
  </si>
  <si>
    <t>Rookt u</t>
  </si>
  <si>
    <t>Rookt u meer als u gespannen of neerslachtig bent</t>
  </si>
  <si>
    <t xml:space="preserve">Moet u een weerstand overwinnen om wat aan lichaamsbeweging te doen. </t>
  </si>
  <si>
    <t xml:space="preserve">U heeft het sneller koud dan andere mensen, als een ander bijvoorbeeld </t>
  </si>
  <si>
    <t>een bloes met korte mouwen draagt kunt u rustig een warme trui aan hebben</t>
  </si>
  <si>
    <t xml:space="preserve">U voelt zich vaak slaperig of sloom. </t>
  </si>
  <si>
    <t xml:space="preserve">Uw haar wordt dunner en breekt gemakkelijk af. </t>
  </si>
  <si>
    <t>Uw nagels raken makkelijker beschadigd en scheuren snel</t>
  </si>
  <si>
    <t>In uw familie komen schildklierproblemen voor</t>
  </si>
  <si>
    <t>ja</t>
  </si>
  <si>
    <t>nee</t>
  </si>
  <si>
    <t>n.v.t.</t>
  </si>
  <si>
    <t>Uitleg</t>
  </si>
  <si>
    <t>man</t>
  </si>
  <si>
    <t>vrouw</t>
  </si>
  <si>
    <t>Bijvoorbeeld: lengte in centimeters</t>
  </si>
  <si>
    <t>Bij andere velden wordt u gevraagd een keuze te maken</t>
  </si>
  <si>
    <t xml:space="preserve">dat kunt u herkennen aan het pijltje naar beneden aan </t>
  </si>
  <si>
    <t>U kunt dan bijvoorbeeld kiezen uit: ja, nee of niet van toepassing</t>
  </si>
  <si>
    <t>jaren</t>
  </si>
  <si>
    <t>cm</t>
  </si>
  <si>
    <t>kg</t>
  </si>
  <si>
    <t xml:space="preserve">Komen er In uw familie mensen voor die in meer of mindere mate  </t>
  </si>
  <si>
    <t>last hebben van depressiviteit en daarom antidepressiva gebruiken.</t>
  </si>
  <si>
    <t xml:space="preserve">Wanneer u terug komt van een vakantie bent u een paar dagen wat </t>
  </si>
  <si>
    <t xml:space="preserve">Klik op een grijs veld en voer daar u gegevens in </t>
  </si>
  <si>
    <t xml:space="preserve">U heeft last van obstipatie: uw darmen werken traag, u heeft een slechte  </t>
  </si>
  <si>
    <t>Keuze</t>
  </si>
  <si>
    <t>Is de huid rond uw ogen wat gezwollen, of heeft u zoals dat heet een</t>
  </si>
  <si>
    <t>pafferig gezicht</t>
  </si>
  <si>
    <t xml:space="preserve">U kunt weinig kracht zetten, u  heeft bijvoorbeeld moeite om iets op te tillen </t>
  </si>
  <si>
    <t>of het traplopen gaat moeizaam</t>
  </si>
  <si>
    <t xml:space="preserve">U heeft concentratieproblemen. </t>
  </si>
  <si>
    <t xml:space="preserve">U ziet tegen dingen op die u voorheen moeiteloos deed. </t>
  </si>
  <si>
    <t xml:space="preserve">U heeft snel spierpijn of kramp zonder dat u een uitzonderlijke lichamelijke  </t>
  </si>
  <si>
    <t>inspanning heeft verricht.</t>
  </si>
  <si>
    <t>Verminderd verzadigingsgevoel</t>
  </si>
  <si>
    <t>Verlaagde verbranding</t>
  </si>
  <si>
    <t>Menopauze</t>
  </si>
  <si>
    <t>Andropauze</t>
  </si>
  <si>
    <t>Voedingstekorten</t>
  </si>
  <si>
    <t>Chronische stress</t>
  </si>
  <si>
    <t xml:space="preserve">U heeft vroeger geleerd dat u uw bord leeg moest eten. </t>
  </si>
  <si>
    <t xml:space="preserve">U bent bijna de hele dag met uw aandacht bij eten. </t>
  </si>
  <si>
    <t xml:space="preserve">U kunt lekkere voeding niet weerstaan, ook al heeft u geen honger. </t>
  </si>
  <si>
    <t>Hoeveel kcal eet u per dag. Gebruik een van de calorietellers op de website</t>
  </si>
  <si>
    <t>kcal</t>
  </si>
  <si>
    <t>Bent u in de overgang?</t>
  </si>
  <si>
    <t>Zo ja, is uw gewicht toegenomen sinds u in de overgang raakte</t>
  </si>
  <si>
    <t>U bent NIET in de overgang, maar heeft u last van :</t>
  </si>
  <si>
    <t xml:space="preserve">onregelmatige menstruatie </t>
  </si>
  <si>
    <t>stemmingswisselingen</t>
  </si>
  <si>
    <t>in hoofd en hals gebied</t>
  </si>
  <si>
    <t xml:space="preserve">Opvliegers, plotseling opkomende golven van warmte </t>
  </si>
  <si>
    <t>angsten</t>
  </si>
  <si>
    <t>slapeloosheid</t>
  </si>
  <si>
    <t xml:space="preserve">droge vagina </t>
  </si>
  <si>
    <t>urineverlies</t>
  </si>
  <si>
    <t xml:space="preserve">afname van uw verzadigingsgevoel, u zit minder snel vol </t>
  </si>
  <si>
    <t>tijdens het eten.</t>
  </si>
  <si>
    <t>minder zin in seks</t>
  </si>
  <si>
    <t>hoofdpijn</t>
  </si>
  <si>
    <t xml:space="preserve">droge mond en/ of bittere smaak, </t>
  </si>
  <si>
    <t>haaruitval en/of haargroei in het gezicht</t>
  </si>
  <si>
    <t xml:space="preserve">afname van spieren en/of spierkracht </t>
  </si>
  <si>
    <t>droge huid</t>
  </si>
  <si>
    <t>verminderd concentratievermogen</t>
  </si>
  <si>
    <t>geheugenproblemen</t>
  </si>
  <si>
    <t xml:space="preserve">U heeft een hart en vaatziekte </t>
  </si>
  <si>
    <t>U heeft last van overdadige transpiratie</t>
  </si>
  <si>
    <t>U heeft minder plezier in het leven</t>
  </si>
  <si>
    <t>Uw lichaamslengte is afgenomen, u bent iets korter geworden.</t>
  </si>
  <si>
    <t>U bent depressief.</t>
  </si>
  <si>
    <t>U bent regelmatig somber, bedroefd en/of humeurig</t>
  </si>
  <si>
    <t>U bent vaak slaperig of valt regelmatig na het avondeten in slaap</t>
  </si>
  <si>
    <t>Uw prestaties op uw werk zijn afgenomen</t>
  </si>
  <si>
    <t>U bent diabeet</t>
  </si>
  <si>
    <t>Gebruikt u een multivitamine</t>
  </si>
  <si>
    <t>Gebruikt u een extra supplement met</t>
  </si>
  <si>
    <t>Chroom</t>
  </si>
  <si>
    <t>Zink</t>
  </si>
  <si>
    <t>Selenium</t>
  </si>
  <si>
    <t>Vitamine D</t>
  </si>
  <si>
    <t>Magnesium</t>
  </si>
  <si>
    <t>Visolie</t>
  </si>
  <si>
    <t>Jodium</t>
  </si>
  <si>
    <t>Medicijngebruik</t>
  </si>
  <si>
    <t>niet actief (weinig of geen beweging)</t>
  </si>
  <si>
    <t>licht actief (lichte beweging of sport, 1-3 dagen per week)</t>
  </si>
  <si>
    <t>erg actief (veel beweging of sport, 6-7 dagen per week)</t>
  </si>
  <si>
    <t>Gebruikt u medicijnen die de psyche beinvloeden zoals</t>
  </si>
  <si>
    <t>Antidepressiva</t>
  </si>
  <si>
    <t>Antipsychotica</t>
  </si>
  <si>
    <t>Anti-epileptica</t>
  </si>
  <si>
    <t>Anticonceptiemiddelen zoals</t>
  </si>
  <si>
    <t>de pil</t>
  </si>
  <si>
    <t>spiraaltje</t>
  </si>
  <si>
    <t>Prednison</t>
  </si>
  <si>
    <t>Hartmedicatie</t>
  </si>
  <si>
    <t>Betablocker</t>
  </si>
  <si>
    <t>Amiodarone</t>
  </si>
  <si>
    <t>Heeft u last van hyperventilatie of een beklemmend gevoel</t>
  </si>
  <si>
    <t>Heeft u psychische klachten</t>
  </si>
  <si>
    <t>Heeft u hoofdpijn, rugpijn en/of nek- en schouderklachten</t>
  </si>
  <si>
    <t xml:space="preserve">Heeft u last van prikkelbaarheid </t>
  </si>
  <si>
    <t>Bent u vergeetachtiger dan normaal</t>
  </si>
  <si>
    <t>Heeft u slaapstoornissen</t>
  </si>
  <si>
    <t>Heeft u last van een opgejaagd gevoel, nervositeit en/of onrust</t>
  </si>
  <si>
    <t>Vindt u dat u het te druk heeft thuis en/of op uw werk</t>
  </si>
  <si>
    <t>Heeft u maag en/of darmklachten</t>
  </si>
  <si>
    <t>Zodra u alle gegevens heeft ingevuld kunt u de resultaten bekijken door</t>
  </si>
  <si>
    <t>De resultaten af te drukken</t>
  </si>
  <si>
    <t>koolhydraatverslaving</t>
  </si>
  <si>
    <t>absoluut</t>
  </si>
  <si>
    <t>prognose</t>
  </si>
  <si>
    <t>hyperinsulinemie</t>
  </si>
  <si>
    <t>Tijdens de maaltijd</t>
  </si>
  <si>
    <t xml:space="preserve">Gedurende de maaltijd blijft u met de dezelfde snelheid  </t>
  </si>
  <si>
    <t>eten in plaats van dat u steeds langzamer gaat eten</t>
  </si>
  <si>
    <t xml:space="preserve">U voelt een minuut of 15 minuten na de maaltijd dat u eigenlijk  </t>
  </si>
  <si>
    <t>te veel heeft gegeten.</t>
  </si>
  <si>
    <t>Gedurende de dag</t>
  </si>
  <si>
    <t>maar niet omdat u zich verzadigd voel</t>
  </si>
  <si>
    <t>Berekening absolute en gewogen waarde</t>
  </si>
  <si>
    <t>Berekening prognose</t>
  </si>
  <si>
    <t>Schildklier deficientie</t>
  </si>
  <si>
    <t>Bereken absolute en gewogen waarde</t>
  </si>
  <si>
    <t>Verminderde verzadiging gedurende de dag</t>
  </si>
  <si>
    <t>Verminderd verzadiging tijdens de maaltijd</t>
  </si>
  <si>
    <t xml:space="preserve">BMI = </t>
  </si>
  <si>
    <t>Berekening BM</t>
  </si>
  <si>
    <t>Basaal metabolisme</t>
  </si>
  <si>
    <t>Ontstekingsremmers zoals</t>
  </si>
  <si>
    <t>Diabetes</t>
  </si>
  <si>
    <t>Heeft u diabetes</t>
  </si>
  <si>
    <t>Spuit u ook insuline</t>
  </si>
  <si>
    <t>Chronsche stress</t>
  </si>
  <si>
    <t>Ouderen</t>
  </si>
  <si>
    <t>gemiddeld actief (gemiddelde beweging of sport, 3 - 5 dagen per week)</t>
  </si>
  <si>
    <t>Kies uw mate van lichaamsbeweging</t>
  </si>
  <si>
    <t>Plus beweging</t>
  </si>
  <si>
    <t>KCAL per dag gemeten</t>
  </si>
  <si>
    <t>-</t>
  </si>
  <si>
    <t>Berekening positieve energiebalans</t>
  </si>
  <si>
    <t>Mannen hoeven deze menopauze vragen</t>
  </si>
  <si>
    <t>NIET te beantwoorden</t>
  </si>
  <si>
    <t>Vrouwen hoeven deze andropauze vragen</t>
  </si>
  <si>
    <t>diabetes in de familie</t>
  </si>
  <si>
    <t>=</t>
  </si>
  <si>
    <t>Verminderde verzadiging tijdens de maaltijd</t>
  </si>
  <si>
    <t>De resultaten te bekijken via de functie "bestand" gevolgd door `afdrukvoorbeeld``</t>
  </si>
  <si>
    <t xml:space="preserve">Wanneer u koolhydraatrijke voeding zoals snoep, brood, aardappel of pasta </t>
  </si>
  <si>
    <t xml:space="preserve"> laat staan, b.v. tijdens een Atkinsdieet, wordt u dan humeurig</t>
  </si>
  <si>
    <t>Lust u graag gerechten met brood, pasta, aardappels of rijst</t>
  </si>
  <si>
    <t>Kunt u zich een dag zonder brood voorstellen</t>
  </si>
  <si>
    <t xml:space="preserve">In uw familie komen mensen voor die veel snoepen en veel koolhydraatrijke </t>
  </si>
  <si>
    <t>zoals aardappel, brood, pasta en rijst eten.</t>
  </si>
  <si>
    <t>Vrouw ouder dan 40 jaar</t>
  </si>
  <si>
    <r>
      <t xml:space="preserve">U stopt met eten omdat u </t>
    </r>
    <r>
      <rPr>
        <u val="single"/>
        <sz val="10"/>
        <rFont val="Arial"/>
        <family val="2"/>
      </rPr>
      <t>denkt</t>
    </r>
    <r>
      <rPr>
        <sz val="10"/>
        <rFont val="Arial"/>
        <family val="0"/>
      </rPr>
      <t xml:space="preserve"> dat u wel genoeg gegeten heeft </t>
    </r>
  </si>
  <si>
    <t>Uw laatste hap eten vindt u even lekker als de eerste hap</t>
  </si>
  <si>
    <t>BMI</t>
  </si>
  <si>
    <t>Leeftijd  hoger dan</t>
  </si>
  <si>
    <t>Hyperinsulinemie score prognose hoger dan</t>
  </si>
  <si>
    <t>Kookhydraatverslaving score prognose hoger dan</t>
  </si>
  <si>
    <t>Menopauze score prognose hoger dan</t>
  </si>
  <si>
    <t>Andropauzescore prognose hoger dan</t>
  </si>
  <si>
    <t>+</t>
  </si>
  <si>
    <t>man ouder dan 40</t>
  </si>
  <si>
    <t>Hyperinsulinemie hoger dan score</t>
  </si>
  <si>
    <t>Ouder dan</t>
  </si>
  <si>
    <t>Uitleg grafiek</t>
  </si>
  <si>
    <t>Hierna volgt de berekeningsmodule. Hier mag u NIETS invullen</t>
  </si>
  <si>
    <t>U heeft boulimia of heeft u boulimia gehad</t>
  </si>
  <si>
    <t xml:space="preserve">Heeft u last van slaapstoornissen, duurt het lang voor u in slaap valt </t>
  </si>
  <si>
    <t xml:space="preserve">Kunt u zich slecht concentreren, kost u veel moeite om </t>
  </si>
  <si>
    <t>niet te beantwoorden</t>
  </si>
  <si>
    <t>Mannen hoeven deze anticonceptie vraag</t>
  </si>
  <si>
    <t>Schildklier hoger dan</t>
  </si>
  <si>
    <t>score</t>
  </si>
  <si>
    <t>leeftijd tussen</t>
  </si>
  <si>
    <t>&gt;</t>
  </si>
  <si>
    <t>normeringsfactor</t>
  </si>
  <si>
    <t>leeftijd</t>
  </si>
  <si>
    <t>Taille</t>
  </si>
  <si>
    <t>Heup</t>
  </si>
  <si>
    <t>een stukje kaas of wat nootjes als tussendoortje</t>
  </si>
  <si>
    <t>Deel de tailleomvang door uw</t>
  </si>
  <si>
    <t>heupomvang</t>
  </si>
  <si>
    <t>Heeft u kort na een koolhydraatrijke maaltijd snel weer honger</t>
  </si>
  <si>
    <t>Achter sommige grijze velden wordt aangegeven welke gegevens u kunt invoeren</t>
  </si>
  <si>
    <r>
      <t xml:space="preserve">de linkerkant </t>
    </r>
    <r>
      <rPr>
        <b/>
        <u val="single"/>
        <sz val="10"/>
        <rFont val="Arial"/>
        <family val="2"/>
      </rPr>
      <t>als u op het invoerveld klik</t>
    </r>
    <r>
      <rPr>
        <b/>
        <sz val="10"/>
        <rFont val="Arial"/>
        <family val="2"/>
      </rPr>
      <t>t</t>
    </r>
  </si>
  <si>
    <t>Heeft u minder zin in seks.</t>
  </si>
  <si>
    <t>Heeft u erectiestoornissen</t>
  </si>
  <si>
    <t>Heeft u minder energie</t>
  </si>
  <si>
    <t>Heeft u krachtverlies of bent u  minder sterk geworden</t>
  </si>
  <si>
    <t>Is uw uithoudingsvermogen afgenomen</t>
  </si>
  <si>
    <t>Verliest u hoofd en/of  lichaamshaar</t>
  </si>
  <si>
    <t>U kunt zowel zoete als hartige voeding niet weerstaan</t>
  </si>
  <si>
    <t>Verlaagde vergranding</t>
  </si>
  <si>
    <t xml:space="preserve">Hierna volgt de presentatie van de resultaten van de test </t>
  </si>
  <si>
    <t>Heeft u een "bierbuik'"</t>
  </si>
  <si>
    <t>kans</t>
  </si>
  <si>
    <t>lichamelijke oorzaak gewichtstoename ontwikkeld. Hoe hoger de kolom hoe groter de kans</t>
  </si>
  <si>
    <t xml:space="preserve">De kolom ABSOLUUT wordt gebruikt om de nauwkeurigheid van de uitslag te bepalen. Hier </t>
  </si>
  <si>
    <t>hoeft u helemaal niet naar te kijken.</t>
  </si>
  <si>
    <t>Overzicht mogelijke lichamelijke oorzaken van gewichtstoename (hoge kolom = grote kans)</t>
  </si>
  <si>
    <t>Voor een lichamelijke oorzaak met een grote uitslag en het label "matig" is extra aanvullend onderzoek nodig</t>
  </si>
  <si>
    <t>matig, goed of uitstekend is.</t>
  </si>
  <si>
    <t>Doe eerst iets met de lichamelijke oorzaken met een grote uitslag met het label "goed" of "uitstekend"</t>
  </si>
  <si>
    <t xml:space="preserve">De kolom KANS geeft aan hoe zeker het is dat u door een bepaalde </t>
  </si>
  <si>
    <t>Algemene vragen</t>
  </si>
  <si>
    <t xml:space="preserve">U bent niet echt depressief, maar ook niet helemaal gelukkig met uw huidige leven. </t>
  </si>
  <si>
    <t>Betrouwbaarheid van de uitslag</t>
  </si>
  <si>
    <r>
      <t xml:space="preserve">Natuurlijk wilt u ook weten hoe </t>
    </r>
    <r>
      <rPr>
        <u val="single"/>
        <sz val="10"/>
        <rFont val="Arial"/>
        <family val="2"/>
      </rPr>
      <t>Betrouwbaar</t>
    </r>
    <r>
      <rPr>
        <sz val="10"/>
        <rFont val="Arial"/>
        <family val="0"/>
      </rPr>
      <t xml:space="preserve"> deze uitslag is. Dit wordt automatisch</t>
    </r>
  </si>
  <si>
    <t>voor u berekend. In het onderstaande overzicht kunt u zien of de betrouwbaarheid</t>
  </si>
  <si>
    <t>Kijk ook op de volgende pagina voor de betrouwbaarheid van deze uitslag</t>
  </si>
  <si>
    <t>De kolom PROGNOSE geeft de kans aan wat u zou kunnen verwachten als u de komende 15 jaar niets doet.</t>
  </si>
  <si>
    <t>De PROGNOSE geeft dus de kans aan dat een stoornis kan toenemen of dat u een andere stoornis ontwikkeld</t>
  </si>
  <si>
    <t>Zie voor meer informatie over dit boek: www.coradefluiter.nl</t>
  </si>
  <si>
    <t>Of door naar het einde van dit bestand te gaan</t>
  </si>
  <si>
    <t>Heeft u last van regelmatig terugkerende ontstekingen</t>
  </si>
  <si>
    <t>U heeft last van een droge huid</t>
  </si>
  <si>
    <t>Dit programma wordt u gratis ter beschikking gesteld door Regina Nijenhuis</t>
  </si>
  <si>
    <r>
      <t>SLIM</t>
    </r>
    <r>
      <rPr>
        <b/>
        <sz val="20"/>
        <rFont val="Arial"/>
        <family val="2"/>
      </rPr>
      <t xml:space="preserve"> - op uw juiste gewicht</t>
    </r>
  </si>
  <si>
    <t>stoelgang, u kan het gevoel hebben dat u "verstopt" zit</t>
  </si>
  <si>
    <t xml:space="preserve">neerslachtig en heeft u een "na de vakantie dip" </t>
  </si>
  <si>
    <t xml:space="preserve">Denkt u dat u psychische problemen heeft en dat u die "op eet". </t>
  </si>
  <si>
    <t xml:space="preserve">U bent snel moe en onderneemt s'avonds geen activiteiten meer. </t>
  </si>
  <si>
    <r>
      <t xml:space="preserve">Uw gewicht is </t>
    </r>
    <r>
      <rPr>
        <u val="single"/>
        <sz val="9"/>
        <rFont val="Arial"/>
        <family val="2"/>
      </rPr>
      <t>toegenomen</t>
    </r>
    <r>
      <rPr>
        <sz val="9"/>
        <rFont val="Arial"/>
        <family val="0"/>
      </rPr>
      <t xml:space="preserve"> ondanks de zelfde hoeveelheid eten en beweging</t>
    </r>
  </si>
  <si>
    <t xml:space="preserve">   http://www.calorieteller.nl/calorieteller.html   </t>
  </si>
  <si>
    <t>hevige transpiratie (vooral 's nachts)</t>
  </si>
  <si>
    <r>
      <t>Gelieve deze test via "bestand" op te sturen naar</t>
    </r>
    <r>
      <rPr>
        <b/>
        <u val="single"/>
        <sz val="14"/>
        <rFont val="Arial"/>
        <family val="2"/>
      </rPr>
      <t xml:space="preserve"> info@gcnatuurlijkanders.nl </t>
    </r>
    <r>
      <rPr>
        <b/>
        <sz val="11"/>
        <rFont val="Arial"/>
        <family val="2"/>
      </rPr>
      <t xml:space="preserve"> als bijlage.</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</si>
</sst>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0_);_(&quot;$&quot;* \(#,##0\);_(&quot;$&quot;* &quot;-&quot;_);_(@_)"/>
    <numFmt numFmtId="181" formatCode="_(&quot;$&quot;* #,##0.00_);_(&quot;$&quot;* \(#,##0.00\);_(&quot;$&quot;* &quot;-&quot;??_);_(@_)"/>
    <numFmt numFmtId="182" formatCode="0.000000"/>
    <numFmt numFmtId="183" formatCode="0.00000"/>
    <numFmt numFmtId="184" formatCode="0.0000"/>
    <numFmt numFmtId="185" formatCode="0.000"/>
    <numFmt numFmtId="186" formatCode="0.0"/>
    <numFmt numFmtId="187" formatCode="0.00000000"/>
    <numFmt numFmtId="188" formatCode="0.000000000"/>
    <numFmt numFmtId="189" formatCode="0.0000000"/>
    <numFmt numFmtId="190" formatCode="&quot;Ja&quot;;&quot;Ja&quot;;&quot;Nee&quot;"/>
    <numFmt numFmtId="191" formatCode="&quot;Waar&quot;;&quot;Waar&quot;;&quot;Niet waar&quot;"/>
    <numFmt numFmtId="192" formatCode="&quot;Aan&quot;;&quot;Aan&quot;;&quot;Uit&quot;"/>
    <numFmt numFmtId="193" formatCode="[$€-2]\ #.##000_);[Red]\([$€-2]\ #.##000\)"/>
  </numFmts>
  <fonts count="66">
    <font>
      <sz val="10"/>
      <name val="Arial"/>
      <family val="0"/>
    </font>
    <font>
      <b/>
      <sz val="10"/>
      <name val="Arial"/>
      <family val="0"/>
    </font>
    <font>
      <i/>
      <sz val="10"/>
      <name val="Arial"/>
      <family val="0"/>
    </font>
    <font>
      <b/>
      <i/>
      <sz val="10"/>
      <name val="Arial"/>
      <family val="0"/>
    </font>
    <font>
      <sz val="9"/>
      <name val="Arial"/>
      <family val="0"/>
    </font>
    <font>
      <sz val="8"/>
      <name val="Arial"/>
      <family val="0"/>
    </font>
    <font>
      <u val="single"/>
      <sz val="10"/>
      <color indexed="12"/>
      <name val="Arial"/>
      <family val="0"/>
    </font>
    <font>
      <u val="single"/>
      <sz val="10"/>
      <color indexed="36"/>
      <name val="Arial"/>
      <family val="0"/>
    </font>
    <font>
      <b/>
      <sz val="10"/>
      <color indexed="10"/>
      <name val="Arial"/>
      <family val="2"/>
    </font>
    <font>
      <b/>
      <sz val="20"/>
      <color indexed="10"/>
      <name val="Arial"/>
      <family val="2"/>
    </font>
    <font>
      <b/>
      <sz val="20"/>
      <name val="Arial"/>
      <family val="2"/>
    </font>
    <font>
      <sz val="20"/>
      <name val="Arial"/>
      <family val="2"/>
    </font>
    <font>
      <b/>
      <sz val="12"/>
      <name val="Arial"/>
      <family val="0"/>
    </font>
    <font>
      <sz val="12"/>
      <name val="Arial"/>
      <family val="0"/>
    </font>
    <font>
      <b/>
      <sz val="10"/>
      <color indexed="9"/>
      <name val="Arial"/>
      <family val="0"/>
    </font>
    <font>
      <u val="single"/>
      <sz val="10"/>
      <name val="Arial"/>
      <family val="2"/>
    </font>
    <font>
      <b/>
      <sz val="22"/>
      <name val="Arial"/>
      <family val="2"/>
    </font>
    <font>
      <u val="single"/>
      <sz val="9"/>
      <name val="Arial"/>
      <family val="2"/>
    </font>
    <font>
      <sz val="26"/>
      <name val="Arial"/>
      <family val="0"/>
    </font>
    <font>
      <b/>
      <u val="single"/>
      <sz val="10"/>
      <name val="Arial"/>
      <family val="2"/>
    </font>
    <font>
      <b/>
      <sz val="11"/>
      <name val="Arial"/>
      <family val="2"/>
    </font>
    <font>
      <sz val="11"/>
      <name val="Arial"/>
      <family val="2"/>
    </font>
    <font>
      <sz val="10"/>
      <color indexed="9"/>
      <name val="Arial"/>
      <family val="2"/>
    </font>
    <font>
      <sz val="18"/>
      <name val="Arial"/>
      <family val="2"/>
    </font>
    <font>
      <sz val="10"/>
      <color indexed="8"/>
      <name val="Arial"/>
      <family val="2"/>
    </font>
    <font>
      <sz val="20"/>
      <color indexed="9"/>
      <name val="Arial"/>
      <family val="2"/>
    </font>
    <font>
      <sz val="12"/>
      <color indexed="9"/>
      <name val="Arial"/>
      <family val="2"/>
    </font>
    <font>
      <b/>
      <sz val="22"/>
      <color indexed="8"/>
      <name val="Arial"/>
      <family val="2"/>
    </font>
    <font>
      <sz val="9"/>
      <color indexed="8"/>
      <name val="Arial"/>
      <family val="2"/>
    </font>
    <font>
      <sz val="8.25"/>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b/>
      <u val="single"/>
      <sz val="14"/>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double"/>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0" borderId="3" applyNumberFormat="0" applyFill="0" applyAlignment="0" applyProtection="0"/>
    <xf numFmtId="0" fontId="7" fillId="0" borderId="0" applyNumberForma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0" fontId="55" fillId="29" borderId="1"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183">
    <xf numFmtId="0" fontId="0" fillId="0" borderId="0" xfId="0" applyAlignment="1">
      <alignment/>
    </xf>
    <xf numFmtId="0" fontId="0" fillId="33" borderId="0"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0" fillId="0" borderId="0" xfId="0" applyNumberFormat="1" applyFont="1" applyFill="1" applyBorder="1" applyAlignment="1" applyProtection="1">
      <alignment/>
      <protection/>
    </xf>
    <xf numFmtId="0" fontId="0" fillId="33"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1" fillId="33" borderId="0" xfId="0" applyNumberFormat="1" applyFont="1" applyFill="1" applyBorder="1" applyAlignment="1" applyProtection="1">
      <alignment/>
      <protection locked="0"/>
    </xf>
    <xf numFmtId="0" fontId="0" fillId="35" borderId="0" xfId="0" applyFill="1" applyAlignment="1" applyProtection="1">
      <alignment horizontal="center"/>
      <protection/>
    </xf>
    <xf numFmtId="0" fontId="24" fillId="35" borderId="0" xfId="0" applyFont="1" applyFill="1" applyAlignment="1" applyProtection="1">
      <alignment horizontal="center"/>
      <protection/>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14" xfId="0" applyBorder="1" applyAlignment="1" applyProtection="1">
      <alignment/>
      <protection/>
    </xf>
    <xf numFmtId="0" fontId="0" fillId="35" borderId="0" xfId="0" applyFill="1" applyAlignment="1" applyProtection="1">
      <alignment/>
      <protection/>
    </xf>
    <xf numFmtId="0" fontId="24" fillId="35" borderId="0" xfId="0" applyFont="1" applyFill="1" applyAlignment="1" applyProtection="1">
      <alignment/>
      <protection/>
    </xf>
    <xf numFmtId="0" fontId="0" fillId="35" borderId="0" xfId="0" applyFont="1" applyFill="1" applyAlignment="1" applyProtection="1">
      <alignment/>
      <protection/>
    </xf>
    <xf numFmtId="0" fontId="14" fillId="0" borderId="0" xfId="0" applyFont="1" applyBorder="1" applyAlignment="1" applyProtection="1">
      <alignment horizontal="center"/>
      <protection/>
    </xf>
    <xf numFmtId="0" fontId="22"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horizontal="center"/>
      <protection/>
    </xf>
    <xf numFmtId="0" fontId="22" fillId="35" borderId="0" xfId="0" applyFont="1" applyFill="1" applyAlignment="1" applyProtection="1">
      <alignment/>
      <protection/>
    </xf>
    <xf numFmtId="0" fontId="0" fillId="0" borderId="15" xfId="0"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protection/>
    </xf>
    <xf numFmtId="0" fontId="0" fillId="0" borderId="16" xfId="0" applyBorder="1" applyAlignment="1" applyProtection="1">
      <alignment/>
      <protection/>
    </xf>
    <xf numFmtId="0" fontId="0" fillId="0" borderId="16" xfId="0" applyBorder="1" applyAlignment="1" applyProtection="1">
      <alignment horizontal="center"/>
      <protection/>
    </xf>
    <xf numFmtId="0" fontId="0" fillId="0" borderId="17" xfId="0" applyBorder="1" applyAlignment="1" applyProtection="1">
      <alignment/>
      <protection/>
    </xf>
    <xf numFmtId="0" fontId="1" fillId="35" borderId="0" xfId="0" applyFont="1" applyFill="1" applyAlignment="1" applyProtection="1">
      <alignment/>
      <protection/>
    </xf>
    <xf numFmtId="0" fontId="0" fillId="0" borderId="0" xfId="0" applyAlignment="1" applyProtection="1">
      <alignment horizontal="left"/>
      <protection/>
    </xf>
    <xf numFmtId="0" fontId="6" fillId="0" borderId="0" xfId="44" applyAlignment="1" applyProtection="1">
      <alignment horizontal="center"/>
      <protection/>
    </xf>
    <xf numFmtId="0" fontId="0" fillId="0" borderId="0" xfId="0" applyAlignment="1" applyProtection="1">
      <alignment horizontal="right"/>
      <protection/>
    </xf>
    <xf numFmtId="0" fontId="0" fillId="35" borderId="0" xfId="0" applyNumberFormat="1" applyFont="1" applyFill="1" applyBorder="1" applyAlignment="1" applyProtection="1">
      <alignment/>
      <protection/>
    </xf>
    <xf numFmtId="0" fontId="1" fillId="35"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center"/>
      <protection/>
    </xf>
    <xf numFmtId="0" fontId="13" fillId="0" borderId="0" xfId="0" applyNumberFormat="1" applyFont="1" applyFill="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center"/>
      <protection/>
    </xf>
    <xf numFmtId="0" fontId="0" fillId="35"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1" fillId="35" borderId="0" xfId="0" applyFont="1" applyFill="1" applyAlignment="1" applyProtection="1">
      <alignment/>
      <protection/>
    </xf>
    <xf numFmtId="0" fontId="13" fillId="35" borderId="0" xfId="0" applyFont="1" applyFill="1" applyAlignment="1" applyProtection="1">
      <alignment/>
      <protection/>
    </xf>
    <xf numFmtId="0" fontId="1"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1" fillId="35"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35" borderId="0" xfId="0" applyNumberFormat="1" applyFont="1" applyFill="1" applyBorder="1" applyAlignment="1" applyProtection="1">
      <alignment/>
      <protection/>
    </xf>
    <xf numFmtId="0" fontId="16" fillId="35" borderId="0" xfId="0" applyFont="1" applyFill="1" applyAlignment="1" applyProtection="1">
      <alignment/>
      <protection/>
    </xf>
    <xf numFmtId="0" fontId="0" fillId="35" borderId="0" xfId="0" applyNumberFormat="1" applyFont="1" applyFill="1" applyBorder="1" applyAlignment="1" applyProtection="1">
      <alignment horizontal="center"/>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16" xfId="0" applyNumberFormat="1"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5" borderId="0" xfId="0" applyFont="1" applyFill="1" applyAlignment="1" applyProtection="1">
      <alignment horizontal="right"/>
      <protection/>
    </xf>
    <xf numFmtId="0" fontId="0" fillId="35" borderId="0" xfId="0"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1" fontId="0" fillId="35" borderId="16" xfId="0" applyNumberFormat="1" applyFont="1" applyFill="1" applyBorder="1" applyAlignment="1" applyProtection="1">
      <alignment horizontal="center"/>
      <protection/>
    </xf>
    <xf numFmtId="1" fontId="0" fillId="35" borderId="0" xfId="0" applyNumberFormat="1" applyFont="1" applyFill="1" applyBorder="1" applyAlignment="1" applyProtection="1">
      <alignment horizontal="center"/>
      <protection/>
    </xf>
    <xf numFmtId="185" fontId="0" fillId="35" borderId="0" xfId="0" applyNumberFormat="1" applyFont="1" applyFill="1" applyAlignment="1" applyProtection="1">
      <alignment horizontal="center"/>
      <protection/>
    </xf>
    <xf numFmtId="185" fontId="0" fillId="35" borderId="0" xfId="0" applyNumberFormat="1" applyFont="1" applyFill="1" applyAlignment="1" applyProtection="1">
      <alignment horizontal="left"/>
      <protection/>
    </xf>
    <xf numFmtId="0" fontId="24" fillId="0" borderId="0" xfId="0" applyFont="1" applyFill="1" applyAlignment="1" applyProtection="1">
      <alignment/>
      <protection/>
    </xf>
    <xf numFmtId="0" fontId="0" fillId="0" borderId="0" xfId="0"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Alignment="1" applyProtection="1">
      <alignment/>
      <protection/>
    </xf>
    <xf numFmtId="0" fontId="22" fillId="0" borderId="0" xfId="0" applyFont="1" applyFill="1" applyAlignment="1" applyProtection="1">
      <alignment/>
      <protection/>
    </xf>
    <xf numFmtId="0" fontId="26" fillId="0" borderId="0" xfId="0" applyFont="1" applyFill="1" applyAlignment="1" applyProtection="1">
      <alignment/>
      <protection/>
    </xf>
    <xf numFmtId="0" fontId="1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2" fillId="0" borderId="0" xfId="0" applyFont="1" applyFill="1" applyAlignment="1" applyProtection="1">
      <alignment horizontal="center"/>
      <protection/>
    </xf>
    <xf numFmtId="0" fontId="0" fillId="0" borderId="0" xfId="0" applyFont="1" applyFill="1" applyAlignment="1" applyProtection="1">
      <alignmen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8" fillId="0" borderId="0" xfId="0" applyFont="1" applyFill="1" applyAlignment="1" applyProtection="1">
      <alignment/>
      <protection/>
    </xf>
    <xf numFmtId="0" fontId="24" fillId="0" borderId="0" xfId="0" applyFont="1" applyFill="1" applyAlignment="1" applyProtection="1">
      <alignment/>
      <protection/>
    </xf>
    <xf numFmtId="0" fontId="27" fillId="35" borderId="0" xfId="0" applyFont="1" applyFill="1" applyAlignment="1" applyProtection="1">
      <alignment/>
      <protection/>
    </xf>
    <xf numFmtId="0" fontId="24" fillId="35" borderId="0" xfId="0" applyNumberFormat="1" applyFont="1" applyFill="1" applyBorder="1" applyAlignment="1" applyProtection="1">
      <alignment/>
      <protection/>
    </xf>
    <xf numFmtId="0" fontId="24" fillId="35" borderId="0" xfId="0" applyFont="1" applyFill="1" applyAlignment="1" applyProtection="1">
      <alignment/>
      <protection/>
    </xf>
    <xf numFmtId="0" fontId="24" fillId="35" borderId="0" xfId="0" applyFont="1" applyFill="1" applyAlignment="1" applyProtection="1">
      <alignment horizontal="center"/>
      <protection/>
    </xf>
    <xf numFmtId="0" fontId="22" fillId="35" borderId="0" xfId="0" applyNumberFormat="1" applyFont="1" applyFill="1" applyBorder="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24" fillId="0" borderId="0" xfId="0" applyFont="1" applyAlignment="1" applyProtection="1">
      <alignment/>
      <protection/>
    </xf>
    <xf numFmtId="0" fontId="22" fillId="35" borderId="0" xfId="0" applyFont="1" applyFill="1" applyAlignment="1" applyProtection="1">
      <alignment/>
      <protection/>
    </xf>
    <xf numFmtId="0" fontId="22" fillId="35" borderId="0" xfId="0" applyNumberFormat="1" applyFont="1" applyFill="1" applyBorder="1" applyAlignment="1" applyProtection="1">
      <alignment/>
      <protection/>
    </xf>
    <xf numFmtId="0" fontId="22" fillId="35" borderId="0" xfId="0" applyFont="1" applyFill="1" applyAlignment="1" applyProtection="1">
      <alignment horizontal="center"/>
      <protection/>
    </xf>
    <xf numFmtId="0" fontId="22" fillId="0" borderId="0" xfId="0" applyNumberFormat="1" applyFont="1" applyFill="1" applyBorder="1" applyAlignment="1" applyProtection="1">
      <alignment/>
      <protection/>
    </xf>
    <xf numFmtId="0" fontId="22" fillId="0" borderId="0" xfId="0" applyFont="1" applyFill="1" applyAlignment="1" applyProtection="1">
      <alignment/>
      <protection/>
    </xf>
    <xf numFmtId="0" fontId="24" fillId="36" borderId="0" xfId="0" applyFont="1" applyFill="1" applyAlignment="1" applyProtection="1">
      <alignment/>
      <protection/>
    </xf>
    <xf numFmtId="0" fontId="0" fillId="36" borderId="0" xfId="0" applyFill="1" applyAlignment="1" applyProtection="1">
      <alignment/>
      <protection/>
    </xf>
    <xf numFmtId="0" fontId="6" fillId="0" borderId="18" xfId="44" applyFont="1" applyFill="1" applyBorder="1" applyAlignment="1" applyProtection="1">
      <alignment horizontal="left"/>
      <protection/>
    </xf>
    <xf numFmtId="0" fontId="6" fillId="0" borderId="0" xfId="44" applyFill="1" applyAlignment="1" applyProtection="1">
      <alignment horizontal="left"/>
      <protection/>
    </xf>
    <xf numFmtId="0" fontId="1" fillId="37" borderId="19" xfId="0" applyNumberFormat="1" applyFont="1" applyFill="1" applyBorder="1" applyAlignment="1" applyProtection="1">
      <alignment/>
      <protection/>
    </xf>
    <xf numFmtId="0" fontId="0" fillId="37" borderId="20" xfId="0" applyFill="1" applyBorder="1" applyAlignment="1" applyProtection="1">
      <alignment/>
      <protection/>
    </xf>
    <xf numFmtId="0" fontId="0" fillId="37" borderId="21" xfId="0" applyFill="1" applyBorder="1" applyAlignment="1" applyProtection="1">
      <alignment/>
      <protection/>
    </xf>
    <xf numFmtId="0" fontId="0" fillId="37" borderId="12" xfId="0" applyFill="1" applyBorder="1" applyAlignment="1" applyProtection="1">
      <alignment/>
      <protection/>
    </xf>
    <xf numFmtId="0" fontId="0" fillId="37" borderId="0" xfId="0" applyFill="1" applyBorder="1" applyAlignment="1" applyProtection="1">
      <alignment/>
      <protection/>
    </xf>
    <xf numFmtId="0" fontId="0" fillId="37" borderId="13" xfId="0" applyFill="1" applyBorder="1" applyAlignment="1" applyProtection="1">
      <alignment/>
      <protection/>
    </xf>
    <xf numFmtId="0" fontId="1" fillId="34" borderId="19" xfId="0" applyNumberFormat="1" applyFont="1" applyFill="1" applyBorder="1" applyAlignment="1" applyProtection="1">
      <alignment/>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0" fillId="34" borderId="12" xfId="0" applyFill="1" applyBorder="1" applyAlignment="1" applyProtection="1">
      <alignment/>
      <protection/>
    </xf>
    <xf numFmtId="0" fontId="0" fillId="34" borderId="0" xfId="0" applyFill="1" applyBorder="1" applyAlignment="1" applyProtection="1">
      <alignment/>
      <protection/>
    </xf>
    <xf numFmtId="0" fontId="0" fillId="34" borderId="13" xfId="0" applyFill="1" applyBorder="1" applyAlignment="1" applyProtection="1">
      <alignment/>
      <protection/>
    </xf>
    <xf numFmtId="0" fontId="1" fillId="38" borderId="19" xfId="0" applyNumberFormat="1" applyFont="1" applyFill="1" applyBorder="1" applyAlignment="1" applyProtection="1">
      <alignment/>
      <protection/>
    </xf>
    <xf numFmtId="0" fontId="0" fillId="38" borderId="20" xfId="0" applyFill="1" applyBorder="1" applyAlignment="1" applyProtection="1">
      <alignment/>
      <protection/>
    </xf>
    <xf numFmtId="0" fontId="0" fillId="38" borderId="21" xfId="0" applyFill="1" applyBorder="1" applyAlignment="1" applyProtection="1">
      <alignment/>
      <protection/>
    </xf>
    <xf numFmtId="0" fontId="0" fillId="38" borderId="12" xfId="0" applyFill="1" applyBorder="1" applyAlignment="1" applyProtection="1">
      <alignment/>
      <protection/>
    </xf>
    <xf numFmtId="0" fontId="0" fillId="38" borderId="0" xfId="0" applyFill="1" applyBorder="1" applyAlignment="1" applyProtection="1">
      <alignment/>
      <protection/>
    </xf>
    <xf numFmtId="0" fontId="0" fillId="38" borderId="13" xfId="0" applyFill="1" applyBorder="1" applyAlignment="1" applyProtection="1">
      <alignment/>
      <protection/>
    </xf>
    <xf numFmtId="0" fontId="4" fillId="0" borderId="0" xfId="0" applyNumberFormat="1" applyFont="1" applyFill="1" applyBorder="1" applyAlignment="1" applyProtection="1">
      <alignment/>
      <protection/>
    </xf>
    <xf numFmtId="0" fontId="0" fillId="0" borderId="0" xfId="0" applyBorder="1" applyAlignment="1" applyProtection="1">
      <alignment/>
      <protection/>
    </xf>
    <xf numFmtId="0" fontId="4" fillId="0" borderId="10" xfId="0" applyNumberFormat="1" applyFont="1" applyFill="1" applyBorder="1" applyAlignment="1" applyProtection="1">
      <alignment/>
      <protection/>
    </xf>
    <xf numFmtId="0" fontId="0" fillId="0" borderId="10" xfId="0" applyBorder="1" applyAlignment="1" applyProtection="1">
      <alignment/>
      <protection/>
    </xf>
    <xf numFmtId="0" fontId="1" fillId="39" borderId="19" xfId="0" applyNumberFormat="1" applyFont="1" applyFill="1" applyBorder="1" applyAlignment="1" applyProtection="1">
      <alignment/>
      <protection/>
    </xf>
    <xf numFmtId="0" fontId="0" fillId="39" borderId="20" xfId="0" applyFill="1" applyBorder="1" applyAlignment="1" applyProtection="1">
      <alignment/>
      <protection/>
    </xf>
    <xf numFmtId="0" fontId="0" fillId="39" borderId="21" xfId="0" applyFill="1" applyBorder="1" applyAlignment="1" applyProtection="1">
      <alignment/>
      <protection/>
    </xf>
    <xf numFmtId="0" fontId="0" fillId="39" borderId="12" xfId="0" applyFill="1" applyBorder="1" applyAlignment="1" applyProtection="1">
      <alignment/>
      <protection/>
    </xf>
    <xf numFmtId="0" fontId="0" fillId="39" borderId="0" xfId="0" applyFill="1" applyBorder="1" applyAlignment="1" applyProtection="1">
      <alignment/>
      <protection/>
    </xf>
    <xf numFmtId="0" fontId="0" fillId="39" borderId="13" xfId="0" applyFill="1" applyBorder="1" applyAlignment="1" applyProtection="1">
      <alignment/>
      <protection/>
    </xf>
    <xf numFmtId="0" fontId="1" fillId="37" borderId="19" xfId="0" applyFont="1" applyFill="1" applyBorder="1" applyAlignment="1" applyProtection="1">
      <alignment/>
      <protection/>
    </xf>
    <xf numFmtId="0" fontId="12" fillId="34" borderId="12" xfId="0" applyFont="1" applyFill="1" applyBorder="1" applyAlignment="1" applyProtection="1">
      <alignment horizontal="center" vertical="center" textRotation="90"/>
      <protection/>
    </xf>
    <xf numFmtId="0" fontId="12" fillId="34" borderId="11" xfId="0" applyFont="1" applyFill="1" applyBorder="1" applyAlignment="1" applyProtection="1">
      <alignment horizontal="center" vertical="center" textRotation="90"/>
      <protection/>
    </xf>
    <xf numFmtId="0" fontId="12" fillId="39" borderId="12" xfId="0" applyFont="1" applyFill="1" applyBorder="1" applyAlignment="1" applyProtection="1">
      <alignment horizontal="center" vertical="center" textRotation="90"/>
      <protection/>
    </xf>
    <xf numFmtId="0" fontId="12" fillId="39" borderId="11" xfId="0" applyFont="1" applyFill="1" applyBorder="1" applyAlignment="1" applyProtection="1">
      <alignment horizontal="center" vertical="center" textRotation="90"/>
      <protection/>
    </xf>
    <xf numFmtId="0" fontId="12" fillId="37" borderId="12" xfId="0" applyFont="1" applyFill="1" applyBorder="1" applyAlignment="1" applyProtection="1">
      <alignment horizontal="center" vertical="center" textRotation="90"/>
      <protection/>
    </xf>
    <xf numFmtId="0" fontId="12" fillId="37" borderId="11" xfId="0" applyFont="1" applyFill="1" applyBorder="1" applyAlignment="1" applyProtection="1">
      <alignment horizontal="center" vertical="center" textRotation="90"/>
      <protection/>
    </xf>
    <xf numFmtId="0" fontId="12" fillId="38" borderId="12" xfId="0" applyFont="1" applyFill="1" applyBorder="1" applyAlignment="1" applyProtection="1">
      <alignment horizontal="center" vertical="center" textRotation="90"/>
      <protection/>
    </xf>
    <xf numFmtId="0" fontId="12" fillId="38" borderId="11" xfId="0" applyFont="1" applyFill="1" applyBorder="1" applyAlignment="1" applyProtection="1">
      <alignment horizontal="center" vertical="center" textRotation="90"/>
      <protection/>
    </xf>
    <xf numFmtId="0" fontId="1" fillId="39" borderId="19" xfId="0" applyFont="1" applyFill="1" applyBorder="1" applyAlignment="1" applyProtection="1">
      <alignment/>
      <protection/>
    </xf>
    <xf numFmtId="0" fontId="1" fillId="38" borderId="19" xfId="0" applyFont="1" applyFill="1" applyBorder="1" applyAlignment="1" applyProtection="1">
      <alignment/>
      <protection/>
    </xf>
    <xf numFmtId="0" fontId="0" fillId="35" borderId="0" xfId="0" applyFont="1" applyFill="1" applyAlignment="1" applyProtection="1">
      <alignment horizontal="center"/>
      <protection/>
    </xf>
    <xf numFmtId="0" fontId="0" fillId="34" borderId="19" xfId="0" applyFill="1" applyBorder="1" applyAlignment="1" applyProtection="1">
      <alignment/>
      <protection/>
    </xf>
    <xf numFmtId="0" fontId="13" fillId="40" borderId="0" xfId="0" applyNumberFormat="1" applyFont="1" applyFill="1" applyBorder="1" applyAlignment="1" applyProtection="1">
      <alignment horizontal="center" vertical="center"/>
      <protection/>
    </xf>
    <xf numFmtId="0" fontId="13" fillId="40" borderId="0" xfId="0" applyFont="1" applyFill="1" applyAlignment="1" applyProtection="1">
      <alignment horizontal="center" vertical="center"/>
      <protection/>
    </xf>
    <xf numFmtId="0" fontId="1" fillId="34" borderId="19" xfId="0" applyFont="1" applyFill="1" applyBorder="1" applyAlignment="1" applyProtection="1">
      <alignment/>
      <protection/>
    </xf>
    <xf numFmtId="0" fontId="12" fillId="38" borderId="18" xfId="0" applyFont="1" applyFill="1" applyBorder="1" applyAlignment="1" applyProtection="1">
      <alignment horizontal="center" vertical="center" textRotation="90"/>
      <protection/>
    </xf>
    <xf numFmtId="0" fontId="12" fillId="0" borderId="18" xfId="0" applyFont="1" applyBorder="1" applyAlignment="1" applyProtection="1">
      <alignment textRotation="90"/>
      <protection/>
    </xf>
    <xf numFmtId="0" fontId="12" fillId="0" borderId="22" xfId="0" applyFont="1" applyBorder="1" applyAlignment="1" applyProtection="1">
      <alignment textRotation="90"/>
      <protection/>
    </xf>
    <xf numFmtId="0" fontId="0" fillId="33" borderId="0" xfId="0" applyFill="1" applyBorder="1" applyAlignment="1" applyProtection="1">
      <alignment/>
      <protection locked="0"/>
    </xf>
    <xf numFmtId="0" fontId="0" fillId="33" borderId="15" xfId="0" applyFill="1" applyBorder="1" applyAlignment="1" applyProtection="1">
      <alignment/>
      <protection locked="0"/>
    </xf>
    <xf numFmtId="0" fontId="20" fillId="38" borderId="23" xfId="0" applyFont="1" applyFill="1" applyBorder="1" applyAlignment="1" applyProtection="1">
      <alignment horizontal="center" vertical="center"/>
      <protection/>
    </xf>
    <xf numFmtId="0" fontId="21" fillId="38" borderId="24" xfId="0" applyFont="1" applyFill="1" applyBorder="1" applyAlignment="1" applyProtection="1">
      <alignment horizontal="center" vertical="center"/>
      <protection/>
    </xf>
    <xf numFmtId="0" fontId="21" fillId="38" borderId="25" xfId="0" applyFont="1" applyFill="1" applyBorder="1" applyAlignment="1" applyProtection="1">
      <alignment horizontal="center" vertical="center"/>
      <protection/>
    </xf>
    <xf numFmtId="0" fontId="21" fillId="38" borderId="18" xfId="0" applyFont="1" applyFill="1" applyBorder="1" applyAlignment="1" applyProtection="1">
      <alignment horizontal="center" vertical="center"/>
      <protection/>
    </xf>
    <xf numFmtId="0" fontId="21" fillId="38" borderId="0" xfId="0" applyFont="1" applyFill="1" applyBorder="1" applyAlignment="1" applyProtection="1">
      <alignment horizontal="center" vertical="center"/>
      <protection/>
    </xf>
    <xf numFmtId="0" fontId="21" fillId="38" borderId="15" xfId="0" applyFont="1" applyFill="1" applyBorder="1" applyAlignment="1" applyProtection="1">
      <alignment horizontal="center" vertical="center"/>
      <protection/>
    </xf>
    <xf numFmtId="0" fontId="23" fillId="39" borderId="19" xfId="0" applyFont="1" applyFill="1" applyBorder="1" applyAlignment="1" applyProtection="1">
      <alignment horizontal="center" vertical="center"/>
      <protection/>
    </xf>
    <xf numFmtId="0" fontId="23" fillId="39" borderId="20" xfId="0" applyFont="1" applyFill="1" applyBorder="1" applyAlignment="1" applyProtection="1">
      <alignment horizontal="center" vertical="center"/>
      <protection/>
    </xf>
    <xf numFmtId="0" fontId="23" fillId="39" borderId="21" xfId="0" applyFont="1" applyFill="1" applyBorder="1" applyAlignment="1" applyProtection="1">
      <alignment horizontal="center" vertical="center"/>
      <protection/>
    </xf>
    <xf numFmtId="0" fontId="23" fillId="39" borderId="12" xfId="0" applyFont="1" applyFill="1" applyBorder="1" applyAlignment="1" applyProtection="1">
      <alignment horizontal="center" vertical="center"/>
      <protection/>
    </xf>
    <xf numFmtId="0" fontId="23" fillId="39" borderId="0" xfId="0" applyFont="1" applyFill="1" applyBorder="1" applyAlignment="1" applyProtection="1">
      <alignment horizontal="center" vertical="center"/>
      <protection/>
    </xf>
    <xf numFmtId="0" fontId="23" fillId="39" borderId="13" xfId="0" applyFont="1" applyFill="1" applyBorder="1" applyAlignment="1" applyProtection="1">
      <alignment horizontal="center" vertical="center"/>
      <protection/>
    </xf>
    <xf numFmtId="0" fontId="0" fillId="39" borderId="12" xfId="0" applyFill="1" applyBorder="1" applyAlignment="1" applyProtection="1">
      <alignment horizontal="center" vertical="center" textRotation="90"/>
      <protection/>
    </xf>
    <xf numFmtId="0" fontId="0" fillId="39" borderId="11" xfId="0" applyFill="1" applyBorder="1" applyAlignment="1" applyProtection="1">
      <alignment horizontal="center" vertical="center" textRotation="90"/>
      <protection/>
    </xf>
    <xf numFmtId="0" fontId="22" fillId="0" borderId="0" xfId="0" applyFont="1" applyFill="1" applyAlignment="1" applyProtection="1">
      <alignment/>
      <protection/>
    </xf>
    <xf numFmtId="0" fontId="23" fillId="34" borderId="19" xfId="0" applyNumberFormat="1" applyFont="1" applyFill="1" applyBorder="1" applyAlignment="1" applyProtection="1">
      <alignment horizontal="center" vertical="center"/>
      <protection/>
    </xf>
    <xf numFmtId="0" fontId="23" fillId="34" borderId="20" xfId="0" applyFont="1" applyFill="1" applyBorder="1" applyAlignment="1" applyProtection="1">
      <alignment horizontal="center" vertical="center"/>
      <protection/>
    </xf>
    <xf numFmtId="0" fontId="23" fillId="34" borderId="2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0" fillId="41" borderId="0" xfId="0" applyFont="1" applyFill="1" applyAlignment="1">
      <alignment horizontal="center"/>
    </xf>
    <xf numFmtId="0" fontId="18" fillId="37" borderId="12" xfId="0" applyFont="1" applyFill="1" applyBorder="1" applyAlignment="1" applyProtection="1">
      <alignment horizontal="center" vertical="center" textRotation="90"/>
      <protection/>
    </xf>
    <xf numFmtId="0" fontId="18" fillId="37" borderId="11" xfId="0" applyFont="1" applyFill="1" applyBorder="1" applyAlignment="1" applyProtection="1">
      <alignment horizontal="center" vertical="center" textRotation="90"/>
      <protection/>
    </xf>
    <xf numFmtId="0" fontId="0" fillId="33"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
          <c:w val="0.86425"/>
          <c:h val="0.95325"/>
        </c:manualLayout>
      </c:layout>
      <c:barChart>
        <c:barDir val="col"/>
        <c:grouping val="clustered"/>
        <c:varyColors val="0"/>
        <c:ser>
          <c:idx val="0"/>
          <c:order val="0"/>
          <c:tx>
            <c:strRef>
              <c:f>'SLIM score formulier'!$F$789</c:f>
              <c:strCache>
                <c:ptCount val="1"/>
                <c:pt idx="0">
                  <c:v>absoluut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'SLIM score formulier'!$E$790:$E$802</c:f>
              <c:strCache/>
            </c:strRef>
          </c:cat>
          <c:val>
            <c:numRef>
              <c:f>'SLIM score formulier'!$F$790:$F$802</c:f>
              <c:numCache/>
            </c:numRef>
          </c:val>
        </c:ser>
        <c:ser>
          <c:idx val="1"/>
          <c:order val="1"/>
          <c:tx>
            <c:strRef>
              <c:f>'SLIM score formulier'!$G$789</c:f>
              <c:strCache>
                <c:ptCount val="1"/>
                <c:pt idx="0">
                  <c:v>kans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'SLIM score formulier'!$E$790:$E$802</c:f>
              <c:strCache/>
            </c:strRef>
          </c:cat>
          <c:val>
            <c:numRef>
              <c:f>'SLIM score formulier'!$G$790:$G$802</c:f>
              <c:numCache/>
            </c:numRef>
          </c:val>
        </c:ser>
        <c:ser>
          <c:idx val="2"/>
          <c:order val="2"/>
          <c:tx>
            <c:strRef>
              <c:f>'SLIM score formulier'!$H$789</c:f>
              <c:strCache>
                <c:ptCount val="1"/>
                <c:pt idx="0">
                  <c:v>prognose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'SLIM score formulier'!$E$790:$E$802</c:f>
              <c:strCache/>
            </c:strRef>
          </c:cat>
          <c:val>
            <c:numRef>
              <c:f>'SLIM score formulier'!$H$790:$H$802</c:f>
              <c:numCache/>
            </c:numRef>
          </c:val>
        </c:ser>
        <c:axId val="4782103"/>
        <c:axId val="43038928"/>
      </c:barChart>
      <c:catAx>
        <c:axId val="47821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3038928"/>
        <c:crosses val="autoZero"/>
        <c:auto val="1"/>
        <c:lblOffset val="100"/>
        <c:tickLblSkip val="1"/>
        <c:noMultiLvlLbl val="0"/>
      </c:catAx>
      <c:valAx>
        <c:axId val="430389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82103"/>
        <c:crossesAt val="1"/>
        <c:crossBetween val="between"/>
        <c:dispUnits/>
      </c:valAx>
      <c:spPr>
        <a:solidFill>
          <a:srgbClr val="C0C0C0"/>
        </a:solidFill>
        <a:ln w="12700">
          <a:solidFill>
            <a:srgbClr val="808080"/>
          </a:solidFill>
        </a:ln>
      </c:spPr>
    </c:plotArea>
    <c:legend>
      <c:legendPos val="r"/>
      <c:layout>
        <c:manualLayout>
          <c:xMode val="edge"/>
          <c:yMode val="edge"/>
          <c:x val="0.89575"/>
          <c:y val="0.66675"/>
          <c:w val="0.1015"/>
          <c:h val="0.14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342</xdr:row>
      <xdr:rowOff>95250</xdr:rowOff>
    </xdr:from>
    <xdr:to>
      <xdr:col>9</xdr:col>
      <xdr:colOff>752475</xdr:colOff>
      <xdr:row>366</xdr:row>
      <xdr:rowOff>152400</xdr:rowOff>
    </xdr:to>
    <xdr:graphicFrame>
      <xdr:nvGraphicFramePr>
        <xdr:cNvPr id="1" name="Chart 110"/>
        <xdr:cNvGraphicFramePr/>
      </xdr:nvGraphicFramePr>
      <xdr:xfrm>
        <a:off x="790575" y="56311800"/>
        <a:ext cx="6943725" cy="394335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9525</xdr:colOff>
      <xdr:row>88</xdr:row>
      <xdr:rowOff>0</xdr:rowOff>
    </xdr:from>
    <xdr:to>
      <xdr:col>13</xdr:col>
      <xdr:colOff>485775</xdr:colOff>
      <xdr:row>103</xdr:row>
      <xdr:rowOff>66675</xdr:rowOff>
    </xdr:to>
    <xdr:pic>
      <xdr:nvPicPr>
        <xdr:cNvPr id="2" name="Picture 124" descr="waist-hip"/>
        <xdr:cNvPicPr preferRelativeResize="1">
          <a:picLocks noChangeAspect="1"/>
        </xdr:cNvPicPr>
      </xdr:nvPicPr>
      <xdr:blipFill>
        <a:blip r:embed="rId2"/>
        <a:stretch>
          <a:fillRect/>
        </a:stretch>
      </xdr:blipFill>
      <xdr:spPr>
        <a:xfrm>
          <a:off x="8515350" y="14801850"/>
          <a:ext cx="2000250"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orieteller.nl/calorieteller.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2951"/>
  <sheetViews>
    <sheetView showGridLines="0" tabSelected="1" zoomScalePageLayoutView="0" workbookViewId="0" topLeftCell="A1">
      <selection activeCell="E14" sqref="E14"/>
    </sheetView>
  </sheetViews>
  <sheetFormatPr defaultColWidth="11.421875" defaultRowHeight="12.75"/>
  <cols>
    <col min="1" max="1" width="9.140625" style="20" customWidth="1"/>
    <col min="2" max="2" width="2.7109375" style="20" customWidth="1"/>
    <col min="3" max="3" width="11.421875" style="17" customWidth="1"/>
    <col min="4" max="4" width="13.00390625" style="3" customWidth="1"/>
    <col min="5" max="6" width="11.421875" style="17" customWidth="1"/>
    <col min="7" max="7" width="14.28125" style="17" customWidth="1"/>
    <col min="8" max="8" width="19.8515625" style="2" customWidth="1"/>
    <col min="9" max="10" width="11.421875" style="17" customWidth="1"/>
    <col min="11" max="11" width="11.421875" style="21" customWidth="1"/>
    <col min="12" max="14" width="11.421875" style="20" customWidth="1"/>
    <col min="15" max="15" width="12.421875" style="20" customWidth="1"/>
    <col min="16" max="16" width="2.7109375" style="20" customWidth="1"/>
    <col min="17" max="108" width="11.421875" style="20" customWidth="1"/>
    <col min="109" max="16384" width="11.421875" style="17" customWidth="1"/>
  </cols>
  <sheetData>
    <row r="1" spans="3:15" ht="24" customHeight="1">
      <c r="C1" s="179" t="s">
        <v>262</v>
      </c>
      <c r="D1" s="179"/>
      <c r="E1" s="179"/>
      <c r="F1" s="179"/>
      <c r="G1" s="179"/>
      <c r="H1" s="179"/>
      <c r="I1" s="179"/>
      <c r="J1" s="179"/>
      <c r="K1" s="105"/>
      <c r="L1" s="106"/>
      <c r="M1" s="106"/>
      <c r="N1" s="106"/>
      <c r="O1" s="106"/>
    </row>
    <row r="2" spans="3:10" ht="12.75">
      <c r="C2" s="20"/>
      <c r="D2" s="49"/>
      <c r="E2" s="20"/>
      <c r="F2" s="20"/>
      <c r="G2" s="20"/>
      <c r="H2" s="9"/>
      <c r="I2" s="20"/>
      <c r="J2" s="20"/>
    </row>
    <row r="3" spans="1:108" s="44" customFormat="1" ht="26.25">
      <c r="A3" s="51"/>
      <c r="B3" s="51"/>
      <c r="C3" s="40" t="s">
        <v>254</v>
      </c>
      <c r="D3" s="43"/>
      <c r="H3" s="45"/>
      <c r="K3" s="81"/>
      <c r="L3" s="81"/>
      <c r="M3" s="81"/>
      <c r="N3" s="81"/>
      <c r="O3" s="8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row>
    <row r="4" spans="3:15" ht="15.75">
      <c r="C4" s="41" t="s">
        <v>0</v>
      </c>
      <c r="K4" s="82"/>
      <c r="L4" s="82"/>
      <c r="M4" s="82"/>
      <c r="N4" s="82"/>
      <c r="O4" s="82"/>
    </row>
    <row r="5" spans="1:108" s="47" customFormat="1" ht="15">
      <c r="A5" s="52"/>
      <c r="B5" s="52"/>
      <c r="C5" s="42" t="s">
        <v>249</v>
      </c>
      <c r="D5" s="46"/>
      <c r="H5" s="48"/>
      <c r="K5" s="83"/>
      <c r="L5" s="83"/>
      <c r="M5" s="83"/>
      <c r="N5" s="83"/>
      <c r="O5" s="83"/>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row>
    <row r="6" spans="11:15" ht="13.5" thickBot="1">
      <c r="K6" s="82"/>
      <c r="L6" s="82"/>
      <c r="M6" s="82"/>
      <c r="N6" s="82"/>
      <c r="O6" s="82"/>
    </row>
    <row r="7" spans="1:108" s="53" customFormat="1" ht="13.5" thickTop="1">
      <c r="A7" s="39"/>
      <c r="B7" s="39"/>
      <c r="C7" s="109"/>
      <c r="D7" s="110"/>
      <c r="E7" s="110"/>
      <c r="F7" s="110"/>
      <c r="G7" s="110"/>
      <c r="H7" s="110"/>
      <c r="I7" s="110"/>
      <c r="J7" s="111"/>
      <c r="K7" s="84"/>
      <c r="L7" s="84"/>
      <c r="M7" s="84"/>
      <c r="N7" s="84"/>
      <c r="O7" s="84"/>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row>
    <row r="8" spans="3:15" ht="12.75">
      <c r="C8" s="112"/>
      <c r="D8" s="113"/>
      <c r="E8" s="113"/>
      <c r="F8" s="113"/>
      <c r="G8" s="113"/>
      <c r="H8" s="113"/>
      <c r="I8" s="113"/>
      <c r="J8" s="114"/>
      <c r="K8" s="82"/>
      <c r="L8" s="82"/>
      <c r="M8" s="82"/>
      <c r="N8" s="82"/>
      <c r="O8" s="82"/>
    </row>
    <row r="9" spans="3:15" ht="12.75" customHeight="1">
      <c r="C9" s="180" t="s">
        <v>43</v>
      </c>
      <c r="E9" s="182" t="s">
        <v>56</v>
      </c>
      <c r="F9" s="182"/>
      <c r="G9" s="182"/>
      <c r="H9" s="182"/>
      <c r="I9" s="14"/>
      <c r="J9" s="15"/>
      <c r="K9" s="82"/>
      <c r="L9" s="82"/>
      <c r="M9" s="82"/>
      <c r="N9" s="82"/>
      <c r="O9" s="82"/>
    </row>
    <row r="10" spans="3:15" ht="12.75">
      <c r="C10" s="180"/>
      <c r="E10" s="16"/>
      <c r="F10" s="16"/>
      <c r="G10" s="16"/>
      <c r="H10" s="14"/>
      <c r="I10" s="16"/>
      <c r="J10" s="15"/>
      <c r="K10" s="82"/>
      <c r="L10" s="82"/>
      <c r="M10" s="82"/>
      <c r="N10" s="82"/>
      <c r="O10" s="82"/>
    </row>
    <row r="11" spans="3:15" ht="12.75">
      <c r="C11" s="180"/>
      <c r="E11" s="54"/>
      <c r="F11" s="16" t="s">
        <v>220</v>
      </c>
      <c r="G11" s="16"/>
      <c r="H11" s="16"/>
      <c r="I11" s="16"/>
      <c r="J11" s="15"/>
      <c r="K11" s="82"/>
      <c r="L11" s="82"/>
      <c r="M11" s="82"/>
      <c r="N11" s="82"/>
      <c r="O11" s="82"/>
    </row>
    <row r="12" spans="3:15" ht="12.75">
      <c r="C12" s="180"/>
      <c r="E12" s="3"/>
      <c r="F12" s="16" t="s">
        <v>46</v>
      </c>
      <c r="G12" s="16"/>
      <c r="H12" s="16"/>
      <c r="I12" s="16"/>
      <c r="J12" s="15"/>
      <c r="K12" s="82"/>
      <c r="L12" s="82"/>
      <c r="M12" s="82"/>
      <c r="N12" s="82"/>
      <c r="O12" s="82"/>
    </row>
    <row r="13" spans="3:15" ht="12.75">
      <c r="C13" s="180"/>
      <c r="E13" s="3"/>
      <c r="F13" s="16"/>
      <c r="G13" s="16"/>
      <c r="H13" s="16"/>
      <c r="I13" s="16"/>
      <c r="J13" s="15"/>
      <c r="K13" s="82"/>
      <c r="L13" s="82"/>
      <c r="M13" s="82"/>
      <c r="N13" s="82"/>
      <c r="O13" s="82"/>
    </row>
    <row r="14" spans="1:108" s="53" customFormat="1" ht="12.75">
      <c r="A14" s="39"/>
      <c r="B14" s="39"/>
      <c r="C14" s="180"/>
      <c r="D14" s="3"/>
      <c r="E14" s="8"/>
      <c r="F14" s="55" t="s">
        <v>47</v>
      </c>
      <c r="G14" s="42"/>
      <c r="H14" s="42"/>
      <c r="I14" s="42"/>
      <c r="J14" s="56"/>
      <c r="K14" s="84"/>
      <c r="L14" s="85"/>
      <c r="M14" s="84"/>
      <c r="N14" s="84"/>
      <c r="O14" s="84"/>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row>
    <row r="15" spans="3:15" ht="12.75">
      <c r="C15" s="180"/>
      <c r="E15" s="3"/>
      <c r="F15" s="16" t="s">
        <v>48</v>
      </c>
      <c r="G15" s="16"/>
      <c r="H15" s="16"/>
      <c r="I15" s="16"/>
      <c r="J15" s="15"/>
      <c r="K15" s="82"/>
      <c r="L15" s="82"/>
      <c r="M15" s="82"/>
      <c r="N15" s="82"/>
      <c r="O15" s="82"/>
    </row>
    <row r="16" spans="3:15" ht="12.75">
      <c r="C16" s="180"/>
      <c r="E16" s="3"/>
      <c r="F16" s="16" t="s">
        <v>221</v>
      </c>
      <c r="G16" s="16"/>
      <c r="H16" s="16"/>
      <c r="I16" s="16"/>
      <c r="J16" s="15"/>
      <c r="K16" s="82"/>
      <c r="L16" s="82"/>
      <c r="M16" s="82"/>
      <c r="N16" s="82"/>
      <c r="O16" s="82"/>
    </row>
    <row r="17" spans="3:15" ht="12.75">
      <c r="C17" s="180"/>
      <c r="E17" s="3"/>
      <c r="F17" s="16" t="s">
        <v>49</v>
      </c>
      <c r="G17" s="16"/>
      <c r="H17" s="16"/>
      <c r="I17" s="16"/>
      <c r="J17" s="15"/>
      <c r="K17" s="82"/>
      <c r="L17" s="82"/>
      <c r="M17" s="82"/>
      <c r="N17" s="82"/>
      <c r="O17" s="82"/>
    </row>
    <row r="18" spans="3:15" ht="12.75">
      <c r="C18" s="180"/>
      <c r="E18" s="3"/>
      <c r="F18" s="16"/>
      <c r="G18" s="16"/>
      <c r="H18" s="16"/>
      <c r="I18" s="16"/>
      <c r="J18" s="15"/>
      <c r="K18" s="82"/>
      <c r="L18" s="82"/>
      <c r="M18" s="82"/>
      <c r="N18" s="82"/>
      <c r="O18" s="82"/>
    </row>
    <row r="19" spans="3:15" ht="12.75">
      <c r="C19" s="180"/>
      <c r="E19" s="3" t="s">
        <v>141</v>
      </c>
      <c r="F19" s="16"/>
      <c r="G19" s="16"/>
      <c r="H19" s="16"/>
      <c r="I19" s="16"/>
      <c r="J19" s="15"/>
      <c r="K19" s="82"/>
      <c r="L19" s="82"/>
      <c r="M19" s="82"/>
      <c r="N19" s="82"/>
      <c r="O19" s="82"/>
    </row>
    <row r="20" spans="3:15" ht="12.75">
      <c r="C20" s="180"/>
      <c r="E20" s="3"/>
      <c r="F20" s="16"/>
      <c r="G20" s="16"/>
      <c r="H20" s="16"/>
      <c r="I20" s="16"/>
      <c r="J20" s="15"/>
      <c r="K20" s="82"/>
      <c r="L20" s="82"/>
      <c r="M20" s="82"/>
      <c r="N20" s="82"/>
      <c r="O20" s="82"/>
    </row>
    <row r="21" spans="3:15" ht="12.75">
      <c r="C21" s="180"/>
      <c r="E21" s="3"/>
      <c r="F21" s="16" t="s">
        <v>142</v>
      </c>
      <c r="G21" s="16"/>
      <c r="H21" s="16"/>
      <c r="I21" s="16"/>
      <c r="J21" s="15"/>
      <c r="K21" s="82"/>
      <c r="L21" s="82"/>
      <c r="M21" s="82"/>
      <c r="N21" s="82"/>
      <c r="O21" s="82"/>
    </row>
    <row r="22" spans="3:15" ht="12.75">
      <c r="C22" s="180"/>
      <c r="E22" s="3"/>
      <c r="F22" s="17" t="s">
        <v>181</v>
      </c>
      <c r="G22" s="16"/>
      <c r="H22" s="16"/>
      <c r="I22" s="16"/>
      <c r="J22" s="15"/>
      <c r="K22" s="82"/>
      <c r="L22" s="82"/>
      <c r="M22" s="82"/>
      <c r="N22" s="82"/>
      <c r="O22" s="82"/>
    </row>
    <row r="23" spans="3:15" ht="13.5" thickBot="1">
      <c r="C23" s="181"/>
      <c r="E23" s="5"/>
      <c r="F23" s="18" t="s">
        <v>250</v>
      </c>
      <c r="G23" s="18"/>
      <c r="H23" s="18"/>
      <c r="I23" s="18"/>
      <c r="J23" s="19"/>
      <c r="K23" s="82"/>
      <c r="L23" s="82"/>
      <c r="M23" s="82"/>
      <c r="N23" s="82"/>
      <c r="O23" s="82"/>
    </row>
    <row r="24" spans="3:15" ht="13.5" thickTop="1">
      <c r="C24" s="20"/>
      <c r="D24" s="49"/>
      <c r="E24" s="20"/>
      <c r="F24" s="20"/>
      <c r="G24" s="20"/>
      <c r="H24" s="9"/>
      <c r="I24" s="20"/>
      <c r="J24" s="20"/>
      <c r="K24" s="82"/>
      <c r="L24" s="82"/>
      <c r="M24" s="82"/>
      <c r="N24" s="82"/>
      <c r="O24" s="82"/>
    </row>
    <row r="25" spans="3:15" ht="13.5" thickBot="1">
      <c r="C25" s="20"/>
      <c r="D25" s="49"/>
      <c r="E25" s="20"/>
      <c r="F25" s="20"/>
      <c r="G25" s="20"/>
      <c r="H25" s="9"/>
      <c r="I25" s="20"/>
      <c r="J25" s="20"/>
      <c r="K25" s="82"/>
      <c r="L25" s="82"/>
      <c r="M25" s="82"/>
      <c r="N25" s="82"/>
      <c r="O25" s="82"/>
    </row>
    <row r="26" spans="3:15" ht="13.5" thickTop="1">
      <c r="C26" s="173" t="s">
        <v>241</v>
      </c>
      <c r="D26" s="174"/>
      <c r="E26" s="174"/>
      <c r="F26" s="174"/>
      <c r="G26" s="174"/>
      <c r="H26" s="174"/>
      <c r="I26" s="174"/>
      <c r="J26" s="175"/>
      <c r="K26" s="84"/>
      <c r="L26" s="82"/>
      <c r="M26" s="82"/>
      <c r="N26" s="82"/>
      <c r="O26" s="82"/>
    </row>
    <row r="27" spans="3:15" ht="12.75">
      <c r="C27" s="176"/>
      <c r="D27" s="177"/>
      <c r="E27" s="177"/>
      <c r="F27" s="177"/>
      <c r="G27" s="177"/>
      <c r="H27" s="177"/>
      <c r="I27" s="177"/>
      <c r="J27" s="178"/>
      <c r="K27" s="82"/>
      <c r="L27" s="82"/>
      <c r="M27" s="82"/>
      <c r="N27" s="82"/>
      <c r="O27" s="82"/>
    </row>
    <row r="28" spans="3:15" ht="12.75">
      <c r="C28" s="7"/>
      <c r="D28" s="3" t="s">
        <v>1</v>
      </c>
      <c r="E28" s="1"/>
      <c r="F28" s="16" t="s">
        <v>58</v>
      </c>
      <c r="G28" s="50" t="s">
        <v>44</v>
      </c>
      <c r="H28" s="50" t="s">
        <v>45</v>
      </c>
      <c r="I28" s="16"/>
      <c r="J28" s="15"/>
      <c r="K28" s="82"/>
      <c r="L28" s="82"/>
      <c r="M28" s="82"/>
      <c r="N28" s="82"/>
      <c r="O28" s="82"/>
    </row>
    <row r="29" spans="3:15" ht="12.75">
      <c r="C29" s="7"/>
      <c r="D29" s="3" t="s">
        <v>2</v>
      </c>
      <c r="E29" s="1"/>
      <c r="F29" s="16" t="s">
        <v>50</v>
      </c>
      <c r="G29" s="16"/>
      <c r="H29" s="16"/>
      <c r="I29" s="16"/>
      <c r="J29" s="15"/>
      <c r="K29" s="82"/>
      <c r="L29" s="82"/>
      <c r="M29" s="82"/>
      <c r="N29" s="82"/>
      <c r="O29" s="82"/>
    </row>
    <row r="30" spans="3:15" ht="12.75">
      <c r="C30" s="7"/>
      <c r="D30" s="3" t="s">
        <v>3</v>
      </c>
      <c r="E30" s="1"/>
      <c r="F30" s="16" t="s">
        <v>51</v>
      </c>
      <c r="G30" s="16"/>
      <c r="H30" s="16"/>
      <c r="I30" s="23" t="s">
        <v>58</v>
      </c>
      <c r="J30" s="15"/>
      <c r="K30" s="82"/>
      <c r="L30" s="82"/>
      <c r="M30" s="82"/>
      <c r="N30" s="82"/>
      <c r="O30" s="82"/>
    </row>
    <row r="31" spans="3:15" ht="13.5" thickBot="1">
      <c r="C31" s="6"/>
      <c r="D31" s="5" t="s">
        <v>4</v>
      </c>
      <c r="E31" s="4"/>
      <c r="F31" s="18" t="s">
        <v>52</v>
      </c>
      <c r="G31" s="18"/>
      <c r="H31" s="18"/>
      <c r="I31" s="24" t="s">
        <v>40</v>
      </c>
      <c r="J31" s="19"/>
      <c r="K31" s="82"/>
      <c r="L31" s="82"/>
      <c r="M31" s="82"/>
      <c r="N31" s="82"/>
      <c r="O31" s="82"/>
    </row>
    <row r="32" spans="3:15" ht="13.5" thickTop="1">
      <c r="C32" s="20"/>
      <c r="D32" s="49"/>
      <c r="E32" s="20"/>
      <c r="F32" s="20"/>
      <c r="G32" s="20"/>
      <c r="H32" s="9"/>
      <c r="I32" s="67" t="s">
        <v>41</v>
      </c>
      <c r="J32" s="20"/>
      <c r="K32" s="82"/>
      <c r="L32" s="82"/>
      <c r="M32" s="82"/>
      <c r="N32" s="82"/>
      <c r="O32" s="82"/>
    </row>
    <row r="33" spans="3:15" ht="13.5" thickBot="1">
      <c r="C33" s="20"/>
      <c r="D33" s="39"/>
      <c r="E33" s="39"/>
      <c r="F33" s="39"/>
      <c r="G33" s="39"/>
      <c r="H33" s="57"/>
      <c r="I33" s="66" t="s">
        <v>42</v>
      </c>
      <c r="J33" s="39"/>
      <c r="K33" s="84"/>
      <c r="L33" s="82"/>
      <c r="M33" s="82"/>
      <c r="N33" s="82"/>
      <c r="O33" s="82"/>
    </row>
    <row r="34" spans="3:15" ht="13.5" thickTop="1">
      <c r="C34" s="121"/>
      <c r="D34" s="122"/>
      <c r="E34" s="122"/>
      <c r="F34" s="122"/>
      <c r="G34" s="122"/>
      <c r="H34" s="122"/>
      <c r="I34" s="122"/>
      <c r="J34" s="123"/>
      <c r="K34" s="82"/>
      <c r="L34" s="82"/>
      <c r="M34" s="82"/>
      <c r="N34" s="82"/>
      <c r="O34" s="82"/>
    </row>
    <row r="35" spans="3:15" ht="12.75">
      <c r="C35" s="124"/>
      <c r="D35" s="125"/>
      <c r="E35" s="125"/>
      <c r="F35" s="125"/>
      <c r="G35" s="125"/>
      <c r="H35" s="125"/>
      <c r="I35" s="125"/>
      <c r="J35" s="126"/>
      <c r="K35" s="82"/>
      <c r="L35" s="82"/>
      <c r="M35" s="82"/>
      <c r="N35" s="82"/>
      <c r="O35" s="82"/>
    </row>
    <row r="36" spans="3:15" ht="12.75">
      <c r="C36" s="144" t="s">
        <v>22</v>
      </c>
      <c r="D36" s="127" t="s">
        <v>23</v>
      </c>
      <c r="E36" s="128"/>
      <c r="F36" s="128"/>
      <c r="G36" s="128"/>
      <c r="H36" s="128"/>
      <c r="I36" s="11"/>
      <c r="J36" s="15"/>
      <c r="K36" s="86">
        <v>10</v>
      </c>
      <c r="L36" s="82"/>
      <c r="M36" s="82"/>
      <c r="N36" s="172"/>
      <c r="O36" s="172"/>
    </row>
    <row r="37" spans="3:15" ht="12.75">
      <c r="C37" s="144"/>
      <c r="D37" s="127" t="s">
        <v>24</v>
      </c>
      <c r="E37" s="128"/>
      <c r="F37" s="128"/>
      <c r="G37" s="128"/>
      <c r="H37" s="128"/>
      <c r="I37" s="16"/>
      <c r="J37" s="15"/>
      <c r="K37" s="86"/>
      <c r="L37" s="82"/>
      <c r="M37" s="82"/>
      <c r="N37" s="82"/>
      <c r="O37" s="82"/>
    </row>
    <row r="38" spans="3:15" ht="12.75">
      <c r="C38" s="144"/>
      <c r="D38" s="127"/>
      <c r="E38" s="128"/>
      <c r="F38" s="128"/>
      <c r="G38" s="128"/>
      <c r="H38" s="128"/>
      <c r="I38" s="16"/>
      <c r="J38" s="15"/>
      <c r="K38" s="86"/>
      <c r="L38" s="82"/>
      <c r="M38" s="82"/>
      <c r="N38" s="82"/>
      <c r="O38" s="82"/>
    </row>
    <row r="39" spans="3:15" ht="12.75">
      <c r="C39" s="144"/>
      <c r="D39" s="127" t="s">
        <v>25</v>
      </c>
      <c r="E39" s="128"/>
      <c r="F39" s="128"/>
      <c r="G39" s="128"/>
      <c r="H39" s="128"/>
      <c r="I39" s="11"/>
      <c r="J39" s="15"/>
      <c r="K39" s="86">
        <v>10</v>
      </c>
      <c r="L39" s="82"/>
      <c r="M39" s="82"/>
      <c r="N39" s="82"/>
      <c r="O39" s="82"/>
    </row>
    <row r="40" spans="3:15" ht="12.75">
      <c r="C40" s="144"/>
      <c r="D40" s="127"/>
      <c r="E40" s="128"/>
      <c r="F40" s="128"/>
      <c r="G40" s="128"/>
      <c r="H40" s="128"/>
      <c r="I40" s="16"/>
      <c r="J40" s="15"/>
      <c r="K40" s="86"/>
      <c r="L40" s="82"/>
      <c r="M40" s="82"/>
      <c r="N40" s="82"/>
      <c r="O40" s="82"/>
    </row>
    <row r="41" spans="3:15" ht="12.75">
      <c r="C41" s="144"/>
      <c r="D41" s="127" t="s">
        <v>26</v>
      </c>
      <c r="E41" s="128"/>
      <c r="F41" s="128"/>
      <c r="G41" s="128"/>
      <c r="H41" s="128"/>
      <c r="I41" s="11"/>
      <c r="J41" s="15"/>
      <c r="K41" s="86">
        <v>10</v>
      </c>
      <c r="L41" s="82"/>
      <c r="M41" s="82"/>
      <c r="N41" s="82"/>
      <c r="O41" s="82"/>
    </row>
    <row r="42" spans="3:15" ht="12.75">
      <c r="C42" s="144"/>
      <c r="D42" s="127"/>
      <c r="E42" s="128"/>
      <c r="F42" s="128"/>
      <c r="G42" s="128"/>
      <c r="H42" s="128"/>
      <c r="I42" s="16"/>
      <c r="J42" s="15"/>
      <c r="K42" s="86"/>
      <c r="L42" s="82"/>
      <c r="M42" s="82"/>
      <c r="N42" s="82"/>
      <c r="O42" s="82"/>
    </row>
    <row r="43" spans="3:15" ht="12.75">
      <c r="C43" s="144"/>
      <c r="D43" s="127" t="s">
        <v>182</v>
      </c>
      <c r="E43" s="128"/>
      <c r="F43" s="128"/>
      <c r="G43" s="128"/>
      <c r="H43" s="128"/>
      <c r="I43" s="11"/>
      <c r="J43" s="15"/>
      <c r="K43" s="86">
        <v>10</v>
      </c>
      <c r="L43" s="82"/>
      <c r="M43" s="82"/>
      <c r="N43" s="82"/>
      <c r="O43" s="82"/>
    </row>
    <row r="44" spans="3:15" ht="12.75">
      <c r="C44" s="144"/>
      <c r="D44" s="127" t="s">
        <v>183</v>
      </c>
      <c r="E44" s="128"/>
      <c r="F44" s="128"/>
      <c r="G44" s="128"/>
      <c r="H44" s="128"/>
      <c r="I44" s="16"/>
      <c r="J44" s="15"/>
      <c r="K44" s="86"/>
      <c r="L44" s="82"/>
      <c r="M44" s="82"/>
      <c r="N44" s="82"/>
      <c r="O44" s="82"/>
    </row>
    <row r="45" spans="3:15" ht="12.75">
      <c r="C45" s="144"/>
      <c r="D45" s="127"/>
      <c r="E45" s="128"/>
      <c r="F45" s="128"/>
      <c r="G45" s="128"/>
      <c r="H45" s="128"/>
      <c r="I45" s="16"/>
      <c r="J45" s="15"/>
      <c r="K45" s="86"/>
      <c r="L45" s="82"/>
      <c r="M45" s="82"/>
      <c r="N45" s="82"/>
      <c r="O45" s="82"/>
    </row>
    <row r="46" spans="3:15" ht="12.75">
      <c r="C46" s="144"/>
      <c r="D46" s="127" t="s">
        <v>184</v>
      </c>
      <c r="E46" s="128"/>
      <c r="F46" s="128"/>
      <c r="G46" s="128"/>
      <c r="H46" s="128"/>
      <c r="I46" s="11"/>
      <c r="J46" s="15"/>
      <c r="K46" s="86">
        <v>3</v>
      </c>
      <c r="L46" s="82"/>
      <c r="M46" s="82"/>
      <c r="N46" s="82"/>
      <c r="O46" s="82"/>
    </row>
    <row r="47" spans="3:15" ht="12.75">
      <c r="C47" s="144"/>
      <c r="D47" s="127"/>
      <c r="E47" s="128"/>
      <c r="F47" s="128"/>
      <c r="G47" s="128"/>
      <c r="H47" s="128"/>
      <c r="I47" s="16"/>
      <c r="J47" s="15"/>
      <c r="K47" s="86"/>
      <c r="L47" s="82"/>
      <c r="M47" s="82"/>
      <c r="N47" s="82"/>
      <c r="O47" s="82"/>
    </row>
    <row r="48" spans="3:15" ht="12.75">
      <c r="C48" s="144"/>
      <c r="D48" s="127" t="s">
        <v>185</v>
      </c>
      <c r="E48" s="128"/>
      <c r="F48" s="128"/>
      <c r="G48" s="128"/>
      <c r="H48" s="128"/>
      <c r="I48" s="11"/>
      <c r="J48" s="15"/>
      <c r="K48" s="86">
        <v>3</v>
      </c>
      <c r="L48" s="82"/>
      <c r="M48" s="82"/>
      <c r="N48" s="82"/>
      <c r="O48" s="82"/>
    </row>
    <row r="49" spans="3:15" ht="12.75">
      <c r="C49" s="144"/>
      <c r="D49" s="127"/>
      <c r="E49" s="128"/>
      <c r="F49" s="128"/>
      <c r="G49" s="128"/>
      <c r="H49" s="128"/>
      <c r="I49" s="16"/>
      <c r="J49" s="15"/>
      <c r="K49" s="86"/>
      <c r="L49" s="82"/>
      <c r="M49" s="82"/>
      <c r="N49" s="82"/>
      <c r="O49" s="82"/>
    </row>
    <row r="50" spans="3:15" ht="12.75">
      <c r="C50" s="144"/>
      <c r="D50" s="127" t="s">
        <v>27</v>
      </c>
      <c r="E50" s="128"/>
      <c r="F50" s="128"/>
      <c r="G50" s="128"/>
      <c r="H50" s="128"/>
      <c r="I50" s="11"/>
      <c r="J50" s="15"/>
      <c r="K50" s="86">
        <v>1</v>
      </c>
      <c r="L50" s="82"/>
      <c r="M50" s="82"/>
      <c r="N50" s="82"/>
      <c r="O50" s="82"/>
    </row>
    <row r="51" spans="3:15" ht="12.75">
      <c r="C51" s="144"/>
      <c r="D51" s="127" t="s">
        <v>216</v>
      </c>
      <c r="E51" s="128"/>
      <c r="F51" s="128"/>
      <c r="G51" s="128"/>
      <c r="H51" s="128"/>
      <c r="I51" s="16"/>
      <c r="J51" s="15"/>
      <c r="K51" s="86"/>
      <c r="L51" s="82"/>
      <c r="M51" s="82"/>
      <c r="N51" s="82"/>
      <c r="O51" s="82"/>
    </row>
    <row r="52" spans="3:15" ht="12.75">
      <c r="C52" s="144"/>
      <c r="D52" s="127"/>
      <c r="E52" s="128"/>
      <c r="F52" s="128"/>
      <c r="G52" s="128"/>
      <c r="H52" s="128"/>
      <c r="I52" s="16"/>
      <c r="J52" s="15"/>
      <c r="K52" s="86"/>
      <c r="L52" s="82"/>
      <c r="M52" s="82"/>
      <c r="N52" s="82"/>
      <c r="O52" s="82"/>
    </row>
    <row r="53" spans="3:15" ht="12.75">
      <c r="C53" s="144"/>
      <c r="D53" s="127" t="s">
        <v>28</v>
      </c>
      <c r="E53" s="128"/>
      <c r="F53" s="128"/>
      <c r="G53" s="128"/>
      <c r="H53" s="128"/>
      <c r="I53" s="11"/>
      <c r="J53" s="15"/>
      <c r="K53" s="86">
        <v>10</v>
      </c>
      <c r="L53" s="82"/>
      <c r="M53" s="82"/>
      <c r="N53" s="82"/>
      <c r="O53" s="82"/>
    </row>
    <row r="54" spans="3:15" ht="12.75">
      <c r="C54" s="144"/>
      <c r="D54" s="127"/>
      <c r="E54" s="128"/>
      <c r="F54" s="128"/>
      <c r="G54" s="128"/>
      <c r="H54" s="128"/>
      <c r="I54" s="16"/>
      <c r="J54" s="15"/>
      <c r="K54" s="86"/>
      <c r="L54" s="82"/>
      <c r="M54" s="82"/>
      <c r="N54" s="82"/>
      <c r="O54" s="82"/>
    </row>
    <row r="55" spans="3:15" ht="12.75">
      <c r="C55" s="144"/>
      <c r="D55" s="127" t="s">
        <v>242</v>
      </c>
      <c r="E55" s="128"/>
      <c r="F55" s="128"/>
      <c r="G55" s="128"/>
      <c r="H55" s="128"/>
      <c r="I55" s="11"/>
      <c r="J55" s="15"/>
      <c r="K55" s="86">
        <v>5</v>
      </c>
      <c r="L55" s="82"/>
      <c r="M55" s="82"/>
      <c r="N55" s="82"/>
      <c r="O55" s="82"/>
    </row>
    <row r="56" spans="3:15" ht="12.75">
      <c r="C56" s="144"/>
      <c r="D56" s="127"/>
      <c r="E56" s="128"/>
      <c r="F56" s="128"/>
      <c r="G56" s="128"/>
      <c r="H56" s="128"/>
      <c r="I56" s="16"/>
      <c r="J56" s="15"/>
      <c r="K56" s="86"/>
      <c r="L56" s="82"/>
      <c r="M56" s="82"/>
      <c r="N56" s="82"/>
      <c r="O56" s="82"/>
    </row>
    <row r="57" spans="3:15" ht="12.75">
      <c r="C57" s="144"/>
      <c r="D57" s="127" t="s">
        <v>53</v>
      </c>
      <c r="E57" s="128"/>
      <c r="F57" s="128"/>
      <c r="G57" s="128"/>
      <c r="H57" s="128"/>
      <c r="I57" s="11"/>
      <c r="J57" s="15"/>
      <c r="K57" s="86">
        <v>4</v>
      </c>
      <c r="L57" s="82"/>
      <c r="M57" s="82"/>
      <c r="N57" s="82"/>
      <c r="O57" s="82"/>
    </row>
    <row r="58" spans="3:15" ht="12.75">
      <c r="C58" s="144"/>
      <c r="D58" s="127" t="s">
        <v>54</v>
      </c>
      <c r="E58" s="128"/>
      <c r="F58" s="128"/>
      <c r="G58" s="128"/>
      <c r="H58" s="128"/>
      <c r="I58" s="16"/>
      <c r="J58" s="15"/>
      <c r="K58" s="86"/>
      <c r="L58" s="82"/>
      <c r="M58" s="82"/>
      <c r="N58" s="82"/>
      <c r="O58" s="82"/>
    </row>
    <row r="59" spans="3:15" ht="12.75">
      <c r="C59" s="144"/>
      <c r="D59" s="127"/>
      <c r="E59" s="128"/>
      <c r="F59" s="128"/>
      <c r="G59" s="128"/>
      <c r="H59" s="128"/>
      <c r="I59" s="16"/>
      <c r="J59" s="15"/>
      <c r="K59" s="86"/>
      <c r="L59" s="82"/>
      <c r="M59" s="82"/>
      <c r="N59" s="82"/>
      <c r="O59" s="82"/>
    </row>
    <row r="60" spans="3:15" ht="12.75">
      <c r="C60" s="144"/>
      <c r="D60" s="127" t="s">
        <v>186</v>
      </c>
      <c r="E60" s="128"/>
      <c r="F60" s="128"/>
      <c r="G60" s="128"/>
      <c r="H60" s="128"/>
      <c r="I60" s="11"/>
      <c r="J60" s="15"/>
      <c r="K60" s="86">
        <v>3</v>
      </c>
      <c r="L60" s="82"/>
      <c r="M60" s="82"/>
      <c r="N60" s="82"/>
      <c r="O60" s="82"/>
    </row>
    <row r="61" spans="3:15" ht="12.75">
      <c r="C61" s="144"/>
      <c r="D61" s="127" t="s">
        <v>187</v>
      </c>
      <c r="E61" s="128"/>
      <c r="F61" s="128"/>
      <c r="G61" s="128"/>
      <c r="H61" s="128"/>
      <c r="I61" s="16"/>
      <c r="J61" s="15"/>
      <c r="K61" s="86"/>
      <c r="L61" s="82"/>
      <c r="M61" s="82"/>
      <c r="N61" s="82"/>
      <c r="O61" s="82"/>
    </row>
    <row r="62" spans="3:15" ht="12.75">
      <c r="C62" s="144"/>
      <c r="E62" s="16"/>
      <c r="F62" s="16"/>
      <c r="G62" s="16"/>
      <c r="H62" s="14"/>
      <c r="I62" s="16"/>
      <c r="J62" s="15"/>
      <c r="K62" s="82"/>
      <c r="L62" s="82"/>
      <c r="M62" s="82"/>
      <c r="N62" s="82"/>
      <c r="O62" s="82"/>
    </row>
    <row r="63" spans="3:15" ht="12.75">
      <c r="C63" s="144"/>
      <c r="D63" s="127" t="s">
        <v>29</v>
      </c>
      <c r="E63" s="128"/>
      <c r="F63" s="128"/>
      <c r="G63" s="128"/>
      <c r="H63" s="128"/>
      <c r="I63" s="11"/>
      <c r="J63" s="15"/>
      <c r="K63" s="86">
        <v>5</v>
      </c>
      <c r="L63" s="82"/>
      <c r="M63" s="82"/>
      <c r="N63" s="82"/>
      <c r="O63" s="82"/>
    </row>
    <row r="64" spans="3:15" ht="12.75">
      <c r="C64" s="144"/>
      <c r="E64" s="16"/>
      <c r="F64" s="16"/>
      <c r="G64" s="16"/>
      <c r="H64" s="14"/>
      <c r="I64" s="16"/>
      <c r="J64" s="15"/>
      <c r="K64" s="86"/>
      <c r="L64" s="82"/>
      <c r="M64" s="82"/>
      <c r="N64" s="82"/>
      <c r="O64" s="82"/>
    </row>
    <row r="65" spans="3:15" ht="12.75">
      <c r="C65" s="144"/>
      <c r="D65" s="127" t="s">
        <v>30</v>
      </c>
      <c r="E65" s="128"/>
      <c r="F65" s="128"/>
      <c r="G65" s="128"/>
      <c r="H65" s="128"/>
      <c r="I65" s="11"/>
      <c r="J65" s="15"/>
      <c r="K65" s="86">
        <v>5</v>
      </c>
      <c r="L65" s="82"/>
      <c r="M65" s="82"/>
      <c r="N65" s="82"/>
      <c r="O65" s="82"/>
    </row>
    <row r="66" spans="3:15" ht="12.75">
      <c r="C66" s="144"/>
      <c r="E66" s="16"/>
      <c r="F66" s="16"/>
      <c r="G66" s="16"/>
      <c r="H66" s="14"/>
      <c r="I66" s="16"/>
      <c r="J66" s="15"/>
      <c r="K66" s="86"/>
      <c r="L66" s="82"/>
      <c r="M66" s="82"/>
      <c r="N66" s="82"/>
      <c r="O66" s="82"/>
    </row>
    <row r="67" spans="3:15" ht="12.75">
      <c r="C67" s="144"/>
      <c r="D67" s="127" t="s">
        <v>55</v>
      </c>
      <c r="E67" s="128"/>
      <c r="F67" s="128"/>
      <c r="G67" s="128"/>
      <c r="H67" s="128"/>
      <c r="I67" s="11"/>
      <c r="J67" s="15"/>
      <c r="K67" s="86">
        <v>3</v>
      </c>
      <c r="L67" s="82"/>
      <c r="M67" s="82"/>
      <c r="N67" s="82"/>
      <c r="O67" s="82"/>
    </row>
    <row r="68" spans="3:15" ht="12.75">
      <c r="C68" s="144"/>
      <c r="D68" s="58" t="s">
        <v>256</v>
      </c>
      <c r="E68" s="25"/>
      <c r="F68" s="25"/>
      <c r="G68" s="25"/>
      <c r="H68" s="25"/>
      <c r="I68" s="16"/>
      <c r="J68" s="15"/>
      <c r="K68" s="86"/>
      <c r="L68" s="82"/>
      <c r="M68" s="82"/>
      <c r="N68" s="82"/>
      <c r="O68" s="82"/>
    </row>
    <row r="69" spans="3:15" ht="12.75">
      <c r="C69" s="144"/>
      <c r="E69" s="16"/>
      <c r="F69" s="16"/>
      <c r="G69" s="16"/>
      <c r="H69" s="14"/>
      <c r="I69" s="16"/>
      <c r="J69" s="15"/>
      <c r="K69" s="86"/>
      <c r="L69" s="82"/>
      <c r="M69" s="82"/>
      <c r="N69" s="82"/>
      <c r="O69" s="82"/>
    </row>
    <row r="70" spans="3:15" ht="12.75">
      <c r="C70" s="144"/>
      <c r="D70" s="127" t="s">
        <v>31</v>
      </c>
      <c r="E70" s="128"/>
      <c r="F70" s="128"/>
      <c r="G70" s="128"/>
      <c r="H70" s="128"/>
      <c r="I70" s="11"/>
      <c r="J70" s="15"/>
      <c r="K70" s="86">
        <v>2</v>
      </c>
      <c r="L70" s="82"/>
      <c r="M70" s="82"/>
      <c r="N70" s="82"/>
      <c r="O70" s="82"/>
    </row>
    <row r="71" spans="3:15" ht="12.75">
      <c r="C71" s="144"/>
      <c r="E71" s="16"/>
      <c r="F71" s="16"/>
      <c r="G71" s="16"/>
      <c r="H71" s="14"/>
      <c r="I71" s="16"/>
      <c r="J71" s="15"/>
      <c r="K71" s="86"/>
      <c r="L71" s="82"/>
      <c r="M71" s="82"/>
      <c r="N71" s="82"/>
      <c r="O71" s="82"/>
    </row>
    <row r="72" spans="3:15" ht="12.75">
      <c r="C72" s="144"/>
      <c r="D72" s="127" t="s">
        <v>32</v>
      </c>
      <c r="E72" s="128"/>
      <c r="F72" s="128"/>
      <c r="G72" s="128"/>
      <c r="H72" s="128"/>
      <c r="I72" s="11"/>
      <c r="J72" s="15"/>
      <c r="K72" s="86">
        <v>5</v>
      </c>
      <c r="L72" s="82"/>
      <c r="M72" s="82"/>
      <c r="N72" s="82"/>
      <c r="O72" s="82"/>
    </row>
    <row r="73" spans="3:15" ht="12.75">
      <c r="C73" s="144"/>
      <c r="E73" s="16"/>
      <c r="F73" s="16"/>
      <c r="G73" s="16"/>
      <c r="H73" s="14"/>
      <c r="I73" s="16"/>
      <c r="J73" s="15"/>
      <c r="K73" s="86"/>
      <c r="L73" s="82"/>
      <c r="M73" s="82"/>
      <c r="N73" s="82"/>
      <c r="O73" s="82"/>
    </row>
    <row r="74" spans="3:15" ht="12.75">
      <c r="C74" s="144"/>
      <c r="D74" s="127" t="s">
        <v>33</v>
      </c>
      <c r="E74" s="128"/>
      <c r="F74" s="128"/>
      <c r="G74" s="128"/>
      <c r="H74" s="128"/>
      <c r="I74" s="11"/>
      <c r="J74" s="15"/>
      <c r="K74" s="86">
        <v>3</v>
      </c>
      <c r="L74" s="82"/>
      <c r="M74" s="82"/>
      <c r="N74" s="82"/>
      <c r="O74" s="82"/>
    </row>
    <row r="75" spans="3:15" ht="12.75">
      <c r="C75" s="144"/>
      <c r="E75" s="16"/>
      <c r="F75" s="16"/>
      <c r="G75" s="16"/>
      <c r="H75" s="14"/>
      <c r="I75" s="16"/>
      <c r="J75" s="15"/>
      <c r="K75" s="86"/>
      <c r="L75" s="82"/>
      <c r="M75" s="82"/>
      <c r="N75" s="82"/>
      <c r="O75" s="82"/>
    </row>
    <row r="76" spans="3:15" ht="12.75">
      <c r="C76" s="144"/>
      <c r="D76" s="127" t="s">
        <v>257</v>
      </c>
      <c r="E76" s="128"/>
      <c r="F76" s="128"/>
      <c r="G76" s="128"/>
      <c r="H76" s="128"/>
      <c r="I76" s="11"/>
      <c r="J76" s="15"/>
      <c r="K76" s="86">
        <v>4</v>
      </c>
      <c r="L76" s="82"/>
      <c r="M76" s="82"/>
      <c r="N76" s="82"/>
      <c r="O76" s="82"/>
    </row>
    <row r="77" spans="3:15" ht="12.75">
      <c r="C77" s="144"/>
      <c r="E77" s="16"/>
      <c r="F77" s="16"/>
      <c r="G77" s="16"/>
      <c r="H77" s="14"/>
      <c r="I77" s="16"/>
      <c r="J77" s="15"/>
      <c r="K77" s="82"/>
      <c r="L77" s="82"/>
      <c r="M77" s="82"/>
      <c r="N77" s="82"/>
      <c r="O77" s="82"/>
    </row>
    <row r="78" spans="3:15" ht="13.5" thickBot="1">
      <c r="C78" s="145"/>
      <c r="D78" s="129" t="s">
        <v>203</v>
      </c>
      <c r="E78" s="130"/>
      <c r="F78" s="130"/>
      <c r="G78" s="130"/>
      <c r="H78" s="130"/>
      <c r="I78" s="12"/>
      <c r="J78" s="19"/>
      <c r="K78" s="86">
        <v>4</v>
      </c>
      <c r="L78" s="86"/>
      <c r="M78" s="82"/>
      <c r="N78" s="82"/>
      <c r="O78" s="82"/>
    </row>
    <row r="79" spans="3:15" ht="14.25" thickBot="1" thickTop="1">
      <c r="C79" s="20"/>
      <c r="D79" s="49"/>
      <c r="E79" s="20"/>
      <c r="F79" s="20"/>
      <c r="G79" s="20"/>
      <c r="H79" s="9"/>
      <c r="I79" s="20"/>
      <c r="J79" s="20"/>
      <c r="K79" s="86">
        <f>SUM(K36:K78)</f>
        <v>100</v>
      </c>
      <c r="L79" s="82"/>
      <c r="M79" s="82"/>
      <c r="N79" s="82"/>
      <c r="O79" s="82"/>
    </row>
    <row r="80" spans="3:15" ht="13.5" thickTop="1">
      <c r="C80" s="164" t="s">
        <v>164</v>
      </c>
      <c r="D80" s="165"/>
      <c r="E80" s="165"/>
      <c r="F80" s="165"/>
      <c r="G80" s="165"/>
      <c r="H80" s="165"/>
      <c r="I80" s="165"/>
      <c r="J80" s="166"/>
      <c r="K80" s="82"/>
      <c r="L80" s="82"/>
      <c r="M80" s="82"/>
      <c r="N80" s="82"/>
      <c r="O80" s="82"/>
    </row>
    <row r="81" spans="3:15" ht="12.75">
      <c r="C81" s="167"/>
      <c r="D81" s="168"/>
      <c r="E81" s="168"/>
      <c r="F81" s="168"/>
      <c r="G81" s="168"/>
      <c r="H81" s="168"/>
      <c r="I81" s="168"/>
      <c r="J81" s="169"/>
      <c r="K81" s="82"/>
      <c r="L81" s="82"/>
      <c r="M81" s="82"/>
      <c r="N81" s="82"/>
      <c r="O81" s="82"/>
    </row>
    <row r="82" spans="3:15" ht="12.75" customHeight="1">
      <c r="C82" s="170"/>
      <c r="D82" s="3" t="s">
        <v>165</v>
      </c>
      <c r="E82" s="16"/>
      <c r="F82" s="16"/>
      <c r="G82" s="16"/>
      <c r="H82" s="14"/>
      <c r="I82" s="11"/>
      <c r="J82" s="15"/>
      <c r="K82" s="86">
        <v>70</v>
      </c>
      <c r="L82" s="82"/>
      <c r="M82" s="82"/>
      <c r="N82" s="82"/>
      <c r="O82" s="82"/>
    </row>
    <row r="83" spans="3:15" ht="12.75">
      <c r="C83" s="170"/>
      <c r="E83" s="16"/>
      <c r="F83" s="16"/>
      <c r="G83" s="16"/>
      <c r="H83" s="14"/>
      <c r="I83" s="16"/>
      <c r="J83" s="15"/>
      <c r="K83" s="86"/>
      <c r="L83" s="82"/>
      <c r="M83" s="82"/>
      <c r="N83" s="82"/>
      <c r="O83" s="82"/>
    </row>
    <row r="84" spans="3:15" ht="13.5" thickBot="1">
      <c r="C84" s="171"/>
      <c r="D84" s="5" t="s">
        <v>166</v>
      </c>
      <c r="E84" s="18"/>
      <c r="F84" s="18"/>
      <c r="G84" s="18"/>
      <c r="H84" s="26"/>
      <c r="I84" s="12"/>
      <c r="J84" s="19"/>
      <c r="K84" s="86">
        <v>30</v>
      </c>
      <c r="L84" s="82"/>
      <c r="M84" s="82"/>
      <c r="N84" s="82"/>
      <c r="O84" s="82"/>
    </row>
    <row r="85" spans="3:15" ht="13.5" thickTop="1">
      <c r="C85" s="20"/>
      <c r="D85" s="49"/>
      <c r="E85" s="20"/>
      <c r="F85" s="20"/>
      <c r="G85" s="20"/>
      <c r="H85" s="9"/>
      <c r="I85" s="20"/>
      <c r="J85" s="20"/>
      <c r="K85" s="86">
        <f>SUM(K82:K84)</f>
        <v>100</v>
      </c>
      <c r="L85" s="82"/>
      <c r="M85" s="82"/>
      <c r="N85" s="82"/>
      <c r="O85" s="82"/>
    </row>
    <row r="86" spans="3:15" ht="13.5" thickBot="1">
      <c r="C86" s="20"/>
      <c r="D86" s="49"/>
      <c r="E86" s="20"/>
      <c r="F86" s="20"/>
      <c r="G86" s="20"/>
      <c r="H86" s="9"/>
      <c r="I86" s="20"/>
      <c r="J86" s="20"/>
      <c r="K86" s="82"/>
      <c r="L86" s="82"/>
      <c r="M86" s="82"/>
      <c r="N86" s="82"/>
      <c r="O86" s="82"/>
    </row>
    <row r="87" spans="3:15" ht="13.5" thickTop="1">
      <c r="C87" s="115"/>
      <c r="D87" s="116"/>
      <c r="E87" s="116"/>
      <c r="F87" s="116"/>
      <c r="G87" s="116"/>
      <c r="H87" s="116"/>
      <c r="I87" s="116"/>
      <c r="J87" s="117"/>
      <c r="K87" s="82"/>
      <c r="L87" s="82"/>
      <c r="M87" s="82"/>
      <c r="N87" s="82"/>
      <c r="O87" s="82"/>
    </row>
    <row r="88" spans="3:10" ht="12.75">
      <c r="C88" s="118"/>
      <c r="D88" s="119"/>
      <c r="E88" s="119"/>
      <c r="F88" s="119"/>
      <c r="G88" s="119"/>
      <c r="H88" s="119"/>
      <c r="I88" s="119"/>
      <c r="J88" s="120"/>
    </row>
    <row r="89" spans="3:11" ht="12.75">
      <c r="C89" s="138" t="s">
        <v>5</v>
      </c>
      <c r="D89" s="3" t="s">
        <v>6</v>
      </c>
      <c r="E89" s="16"/>
      <c r="F89" s="16"/>
      <c r="G89" s="16"/>
      <c r="H89" s="59"/>
      <c r="I89" s="11"/>
      <c r="J89" s="15"/>
      <c r="K89" s="10">
        <v>20</v>
      </c>
    </row>
    <row r="90" spans="3:11" ht="12.75">
      <c r="C90" s="138"/>
      <c r="E90" s="16"/>
      <c r="F90" s="16"/>
      <c r="G90" s="16"/>
      <c r="H90" s="59"/>
      <c r="I90" s="14"/>
      <c r="J90" s="15"/>
      <c r="K90" s="10"/>
    </row>
    <row r="91" spans="3:11" ht="12.75">
      <c r="C91" s="138"/>
      <c r="D91" s="3" t="s">
        <v>7</v>
      </c>
      <c r="E91" s="16"/>
      <c r="F91" s="16"/>
      <c r="G91" s="16"/>
      <c r="H91" s="59"/>
      <c r="I91" s="11"/>
      <c r="J91" s="15"/>
      <c r="K91" s="10">
        <v>25</v>
      </c>
    </row>
    <row r="92" spans="3:15" ht="12.75">
      <c r="C92" s="138"/>
      <c r="D92" s="3" t="s">
        <v>8</v>
      </c>
      <c r="E92" s="16"/>
      <c r="F92" s="16"/>
      <c r="G92" s="16"/>
      <c r="H92" s="59"/>
      <c r="I92" s="14"/>
      <c r="J92" s="15"/>
      <c r="K92" s="10"/>
      <c r="O92" s="27" t="s">
        <v>214</v>
      </c>
    </row>
    <row r="93" spans="3:11" ht="12.75">
      <c r="C93" s="138"/>
      <c r="E93" s="16"/>
      <c r="F93" s="16"/>
      <c r="G93" s="16"/>
      <c r="H93" s="59"/>
      <c r="I93" s="14"/>
      <c r="J93" s="15"/>
      <c r="K93" s="10"/>
    </row>
    <row r="94" spans="3:11" ht="12.75">
      <c r="C94" s="138"/>
      <c r="D94" s="3" t="s">
        <v>219</v>
      </c>
      <c r="E94" s="16"/>
      <c r="F94" s="16"/>
      <c r="G94" s="16"/>
      <c r="H94" s="59"/>
      <c r="I94" s="11"/>
      <c r="J94" s="15"/>
      <c r="K94" s="10">
        <v>15</v>
      </c>
    </row>
    <row r="95" spans="3:16" ht="12.75">
      <c r="C95" s="138"/>
      <c r="E95" s="16"/>
      <c r="F95" s="16"/>
      <c r="G95" s="16"/>
      <c r="H95" s="59"/>
      <c r="I95" s="14"/>
      <c r="J95" s="15"/>
      <c r="K95" s="10"/>
      <c r="P95" s="20" t="s">
        <v>217</v>
      </c>
    </row>
    <row r="96" spans="3:11" ht="12.75">
      <c r="C96" s="138"/>
      <c r="D96" s="3" t="s">
        <v>9</v>
      </c>
      <c r="E96" s="16"/>
      <c r="F96" s="16"/>
      <c r="G96" s="16"/>
      <c r="H96" s="59"/>
      <c r="I96" s="11"/>
      <c r="J96" s="15"/>
      <c r="K96" s="10">
        <v>7</v>
      </c>
    </row>
    <row r="97" spans="3:16" ht="12.75">
      <c r="C97" s="138"/>
      <c r="D97" s="3" t="s">
        <v>10</v>
      </c>
      <c r="E97" s="16"/>
      <c r="F97" s="16"/>
      <c r="G97" s="16"/>
      <c r="H97" s="59"/>
      <c r="I97" s="14"/>
      <c r="J97" s="15"/>
      <c r="K97" s="10"/>
      <c r="P97" s="20" t="s">
        <v>218</v>
      </c>
    </row>
    <row r="98" spans="3:11" ht="12.75">
      <c r="C98" s="138"/>
      <c r="E98" s="16"/>
      <c r="F98" s="16"/>
      <c r="G98" s="16"/>
      <c r="H98" s="59"/>
      <c r="I98" s="14"/>
      <c r="J98" s="15"/>
      <c r="K98" s="10"/>
    </row>
    <row r="99" spans="3:11" ht="12.75">
      <c r="C99" s="138"/>
      <c r="D99" s="3" t="s">
        <v>11</v>
      </c>
      <c r="E99" s="16"/>
      <c r="F99" s="16"/>
      <c r="G99" s="16"/>
      <c r="H99" s="59"/>
      <c r="I99" s="11"/>
      <c r="J99" s="15"/>
      <c r="K99" s="10">
        <v>2</v>
      </c>
    </row>
    <row r="100" spans="3:15" ht="12.75">
      <c r="C100" s="138"/>
      <c r="E100" s="16"/>
      <c r="F100" s="16"/>
      <c r="G100" s="16"/>
      <c r="H100" s="59"/>
      <c r="I100" s="14"/>
      <c r="J100" s="15"/>
      <c r="K100" s="10"/>
      <c r="O100" s="27" t="s">
        <v>215</v>
      </c>
    </row>
    <row r="101" spans="3:15" ht="12.75">
      <c r="C101" s="138"/>
      <c r="D101" s="3" t="s">
        <v>12</v>
      </c>
      <c r="E101" s="16"/>
      <c r="F101" s="16"/>
      <c r="G101" s="16"/>
      <c r="H101" s="59"/>
      <c r="I101" s="11"/>
      <c r="J101" s="15"/>
      <c r="K101" s="10">
        <v>5</v>
      </c>
      <c r="O101" s="27"/>
    </row>
    <row r="102" spans="3:11" ht="12.75">
      <c r="C102" s="138"/>
      <c r="E102" s="16"/>
      <c r="F102" s="16"/>
      <c r="G102" s="16"/>
      <c r="H102" s="59"/>
      <c r="I102" s="14"/>
      <c r="J102" s="15"/>
      <c r="K102" s="10"/>
    </row>
    <row r="103" spans="3:11" ht="12.75">
      <c r="C103" s="138"/>
      <c r="D103" s="58" t="s">
        <v>13</v>
      </c>
      <c r="E103" s="16"/>
      <c r="F103" s="16"/>
      <c r="G103" s="16"/>
      <c r="H103" s="59"/>
      <c r="I103" s="11"/>
      <c r="J103" s="15"/>
      <c r="K103" s="10">
        <v>7</v>
      </c>
    </row>
    <row r="104" spans="3:11" ht="12.75">
      <c r="C104" s="138"/>
      <c r="E104" s="16"/>
      <c r="F104" s="16"/>
      <c r="G104" s="16"/>
      <c r="H104" s="59"/>
      <c r="I104" s="14"/>
      <c r="J104" s="15"/>
      <c r="K104" s="10"/>
    </row>
    <row r="105" spans="3:11" ht="12.75">
      <c r="C105" s="138"/>
      <c r="D105" s="3" t="s">
        <v>14</v>
      </c>
      <c r="E105" s="16"/>
      <c r="F105" s="16"/>
      <c r="G105" s="16"/>
      <c r="H105" s="59"/>
      <c r="I105" s="11"/>
      <c r="J105" s="15"/>
      <c r="K105" s="10">
        <v>2</v>
      </c>
    </row>
    <row r="106" spans="3:15" ht="12.75">
      <c r="C106" s="138"/>
      <c r="E106" s="16"/>
      <c r="F106" s="16"/>
      <c r="G106" s="16"/>
      <c r="H106" s="59"/>
      <c r="I106" s="14"/>
      <c r="J106" s="15"/>
      <c r="K106" s="86"/>
      <c r="L106" s="82"/>
      <c r="M106" s="82"/>
      <c r="N106" s="82"/>
      <c r="O106" s="82"/>
    </row>
    <row r="107" spans="3:15" ht="12.75">
      <c r="C107" s="138"/>
      <c r="D107" s="3" t="s">
        <v>15</v>
      </c>
      <c r="E107" s="16"/>
      <c r="F107" s="16"/>
      <c r="G107" s="16"/>
      <c r="H107" s="59"/>
      <c r="I107" s="11"/>
      <c r="J107" s="15"/>
      <c r="K107" s="86">
        <v>1</v>
      </c>
      <c r="L107" s="82"/>
      <c r="M107" s="82"/>
      <c r="N107" s="82"/>
      <c r="O107" s="82"/>
    </row>
    <row r="108" spans="3:15" ht="12.75">
      <c r="C108" s="138"/>
      <c r="E108" s="16"/>
      <c r="F108" s="16"/>
      <c r="G108" s="16"/>
      <c r="H108" s="59"/>
      <c r="I108" s="14"/>
      <c r="J108" s="15"/>
      <c r="K108" s="86"/>
      <c r="L108" s="82"/>
      <c r="M108" s="82"/>
      <c r="N108" s="82"/>
      <c r="O108" s="82"/>
    </row>
    <row r="109" spans="3:15" ht="12.75">
      <c r="C109" s="138"/>
      <c r="D109" s="3" t="s">
        <v>251</v>
      </c>
      <c r="E109" s="16"/>
      <c r="F109" s="16"/>
      <c r="G109" s="16"/>
      <c r="H109" s="59"/>
      <c r="I109" s="11"/>
      <c r="J109" s="15"/>
      <c r="K109" s="86">
        <v>1</v>
      </c>
      <c r="L109" s="82"/>
      <c r="M109" s="82"/>
      <c r="N109" s="82"/>
      <c r="O109" s="82"/>
    </row>
    <row r="110" spans="3:15" ht="12.75">
      <c r="C110" s="138"/>
      <c r="D110" s="3" t="s">
        <v>16</v>
      </c>
      <c r="E110" s="16"/>
      <c r="F110" s="16"/>
      <c r="G110" s="16"/>
      <c r="H110" s="59"/>
      <c r="I110" s="14"/>
      <c r="J110" s="15"/>
      <c r="K110" s="86"/>
      <c r="L110" s="82"/>
      <c r="M110" s="82"/>
      <c r="N110" s="82"/>
      <c r="O110" s="82"/>
    </row>
    <row r="111" spans="3:15" ht="12.75">
      <c r="C111" s="138"/>
      <c r="E111" s="16"/>
      <c r="F111" s="16"/>
      <c r="G111" s="16"/>
      <c r="H111" s="59"/>
      <c r="I111" s="14"/>
      <c r="J111" s="15"/>
      <c r="K111" s="86"/>
      <c r="L111" s="82"/>
      <c r="M111" s="82"/>
      <c r="N111" s="82"/>
      <c r="O111" s="82"/>
    </row>
    <row r="112" spans="3:15" ht="12.75">
      <c r="C112" s="138"/>
      <c r="D112" s="3" t="s">
        <v>17</v>
      </c>
      <c r="E112" s="16"/>
      <c r="F112" s="16"/>
      <c r="G112" s="16"/>
      <c r="H112" s="59"/>
      <c r="I112" s="11"/>
      <c r="J112" s="15"/>
      <c r="K112" s="86">
        <v>1</v>
      </c>
      <c r="L112" s="82"/>
      <c r="M112" s="82"/>
      <c r="N112" s="82"/>
      <c r="O112" s="82"/>
    </row>
    <row r="113" spans="3:15" ht="12.75">
      <c r="C113" s="138"/>
      <c r="E113" s="16"/>
      <c r="F113" s="16"/>
      <c r="G113" s="16"/>
      <c r="H113" s="59"/>
      <c r="I113" s="14"/>
      <c r="J113" s="15"/>
      <c r="K113" s="86"/>
      <c r="L113" s="82"/>
      <c r="M113" s="82"/>
      <c r="N113" s="82"/>
      <c r="O113" s="82"/>
    </row>
    <row r="114" spans="3:15" ht="12.75">
      <c r="C114" s="138"/>
      <c r="D114" s="58" t="s">
        <v>204</v>
      </c>
      <c r="E114" s="16"/>
      <c r="F114" s="16"/>
      <c r="G114" s="16"/>
      <c r="H114" s="59"/>
      <c r="I114" s="11"/>
      <c r="J114" s="15"/>
      <c r="K114" s="86">
        <v>1</v>
      </c>
      <c r="L114" s="82"/>
      <c r="M114" s="82"/>
      <c r="N114" s="82"/>
      <c r="O114" s="82"/>
    </row>
    <row r="115" spans="3:15" ht="12.75">
      <c r="C115" s="138"/>
      <c r="D115" s="3" t="s">
        <v>18</v>
      </c>
      <c r="E115" s="16"/>
      <c r="F115" s="16"/>
      <c r="G115" s="16"/>
      <c r="H115" s="59"/>
      <c r="I115" s="14"/>
      <c r="J115" s="15"/>
      <c r="K115" s="86"/>
      <c r="L115" s="82"/>
      <c r="M115" s="82"/>
      <c r="N115" s="82"/>
      <c r="O115" s="82"/>
    </row>
    <row r="116" spans="3:15" ht="12.75">
      <c r="C116" s="138"/>
      <c r="E116" s="16"/>
      <c r="F116" s="16"/>
      <c r="G116" s="16"/>
      <c r="H116" s="59"/>
      <c r="I116" s="14"/>
      <c r="J116" s="15"/>
      <c r="K116" s="86"/>
      <c r="L116" s="82"/>
      <c r="M116" s="82"/>
      <c r="N116" s="82"/>
      <c r="O116" s="82"/>
    </row>
    <row r="117" spans="3:15" ht="12.75">
      <c r="C117" s="138"/>
      <c r="D117" s="58" t="s">
        <v>19</v>
      </c>
      <c r="E117" s="16"/>
      <c r="F117" s="16"/>
      <c r="G117" s="16"/>
      <c r="H117" s="59"/>
      <c r="I117" s="11"/>
      <c r="J117" s="15"/>
      <c r="K117" s="86">
        <v>7</v>
      </c>
      <c r="L117" s="82"/>
      <c r="M117" s="82"/>
      <c r="N117" s="82"/>
      <c r="O117" s="82"/>
    </row>
    <row r="118" spans="3:15" ht="12.75">
      <c r="C118" s="138"/>
      <c r="E118" s="16"/>
      <c r="F118" s="16"/>
      <c r="G118" s="16"/>
      <c r="H118" s="59"/>
      <c r="I118" s="14"/>
      <c r="J118" s="15"/>
      <c r="K118" s="86"/>
      <c r="L118" s="82"/>
      <c r="M118" s="82"/>
      <c r="N118" s="82"/>
      <c r="O118" s="82"/>
    </row>
    <row r="119" spans="3:15" ht="12.75">
      <c r="C119" s="138"/>
      <c r="D119" s="3" t="s">
        <v>20</v>
      </c>
      <c r="E119" s="16"/>
      <c r="F119" s="16"/>
      <c r="G119" s="16"/>
      <c r="H119" s="59"/>
      <c r="I119" s="11"/>
      <c r="J119" s="15"/>
      <c r="K119" s="86">
        <v>5</v>
      </c>
      <c r="L119" s="82"/>
      <c r="M119" s="82"/>
      <c r="N119" s="82"/>
      <c r="O119" s="82"/>
    </row>
    <row r="120" spans="3:15" ht="12.75">
      <c r="C120" s="138"/>
      <c r="E120" s="16"/>
      <c r="F120" s="16"/>
      <c r="G120" s="16"/>
      <c r="H120" s="59"/>
      <c r="I120" s="14"/>
      <c r="J120" s="15"/>
      <c r="K120" s="86"/>
      <c r="L120" s="82"/>
      <c r="M120" s="82"/>
      <c r="N120" s="82"/>
      <c r="O120" s="82"/>
    </row>
    <row r="121" spans="3:15" ht="12.75">
      <c r="C121" s="138"/>
      <c r="D121" s="58" t="s">
        <v>205</v>
      </c>
      <c r="E121" s="16"/>
      <c r="F121" s="16"/>
      <c r="G121" s="16"/>
      <c r="H121" s="59"/>
      <c r="I121" s="11"/>
      <c r="J121" s="15"/>
      <c r="K121" s="86">
        <v>1</v>
      </c>
      <c r="L121" s="82"/>
      <c r="M121" s="82"/>
      <c r="N121" s="82"/>
      <c r="O121" s="82"/>
    </row>
    <row r="122" spans="3:15" ht="13.5" thickBot="1">
      <c r="C122" s="139"/>
      <c r="D122" s="5" t="s">
        <v>21</v>
      </c>
      <c r="E122" s="18"/>
      <c r="F122" s="18"/>
      <c r="G122" s="18"/>
      <c r="H122" s="26"/>
      <c r="I122" s="26"/>
      <c r="J122" s="19"/>
      <c r="K122" s="86">
        <f>SUM(K89:K121)</f>
        <v>100</v>
      </c>
      <c r="L122" s="82"/>
      <c r="M122" s="82"/>
      <c r="N122" s="82"/>
      <c r="O122" s="82"/>
    </row>
    <row r="123" spans="3:15" ht="13.5" thickTop="1">
      <c r="C123" s="20"/>
      <c r="D123" s="49"/>
      <c r="E123" s="20"/>
      <c r="F123" s="20"/>
      <c r="G123" s="20"/>
      <c r="H123" s="9"/>
      <c r="I123" s="20"/>
      <c r="J123" s="20"/>
      <c r="K123" s="82"/>
      <c r="L123" s="82"/>
      <c r="M123" s="82"/>
      <c r="N123" s="82"/>
      <c r="O123" s="82"/>
    </row>
    <row r="124" spans="3:15" ht="13.5" thickBot="1">
      <c r="C124" s="20"/>
      <c r="D124" s="49"/>
      <c r="E124" s="20"/>
      <c r="F124" s="20"/>
      <c r="G124" s="20"/>
      <c r="H124" s="9"/>
      <c r="I124" s="20"/>
      <c r="J124" s="20"/>
      <c r="K124" s="82"/>
      <c r="L124" s="82"/>
      <c r="M124" s="82"/>
      <c r="N124" s="82"/>
      <c r="O124" s="82"/>
    </row>
    <row r="125" spans="3:15" ht="13.5" thickTop="1">
      <c r="C125" s="131"/>
      <c r="D125" s="132"/>
      <c r="E125" s="132"/>
      <c r="F125" s="132"/>
      <c r="G125" s="132"/>
      <c r="H125" s="132"/>
      <c r="I125" s="132"/>
      <c r="J125" s="133"/>
      <c r="K125" s="82"/>
      <c r="L125" s="82"/>
      <c r="M125" s="82"/>
      <c r="N125" s="82"/>
      <c r="O125" s="82"/>
    </row>
    <row r="126" spans="3:15" ht="12.75">
      <c r="C126" s="134"/>
      <c r="D126" s="135"/>
      <c r="E126" s="135"/>
      <c r="F126" s="135"/>
      <c r="G126" s="135"/>
      <c r="H126" s="135"/>
      <c r="I126" s="135"/>
      <c r="J126" s="136"/>
      <c r="K126" s="82"/>
      <c r="L126" s="82"/>
      <c r="M126" s="82"/>
      <c r="N126" s="82"/>
      <c r="O126" s="82"/>
    </row>
    <row r="127" spans="3:15" ht="12.75">
      <c r="C127" s="140" t="s">
        <v>156</v>
      </c>
      <c r="D127" s="58" t="s">
        <v>34</v>
      </c>
      <c r="E127" s="16"/>
      <c r="F127" s="16"/>
      <c r="G127" s="16"/>
      <c r="H127" s="14"/>
      <c r="I127" s="11"/>
      <c r="J127" s="15"/>
      <c r="K127" s="86">
        <v>18</v>
      </c>
      <c r="L127" s="82"/>
      <c r="M127" s="82"/>
      <c r="N127" s="82"/>
      <c r="O127" s="82"/>
    </row>
    <row r="128" spans="3:15" ht="12.75">
      <c r="C128" s="140"/>
      <c r="D128" s="3" t="s">
        <v>35</v>
      </c>
      <c r="E128" s="16"/>
      <c r="F128" s="16"/>
      <c r="G128" s="16"/>
      <c r="H128" s="14"/>
      <c r="I128" s="16"/>
      <c r="J128" s="15"/>
      <c r="K128" s="86"/>
      <c r="L128" s="82"/>
      <c r="M128" s="82"/>
      <c r="N128" s="82"/>
      <c r="O128" s="82"/>
    </row>
    <row r="129" spans="3:15" ht="12.75">
      <c r="C129" s="140"/>
      <c r="E129" s="16"/>
      <c r="F129" s="16"/>
      <c r="G129" s="16"/>
      <c r="H129" s="14"/>
      <c r="I129" s="16"/>
      <c r="J129" s="15"/>
      <c r="K129" s="86"/>
      <c r="L129" s="82"/>
      <c r="M129" s="82"/>
      <c r="N129" s="82"/>
      <c r="O129" s="82"/>
    </row>
    <row r="130" spans="3:15" ht="12.75">
      <c r="C130" s="140"/>
      <c r="D130" s="58" t="s">
        <v>258</v>
      </c>
      <c r="E130" s="16"/>
      <c r="F130" s="16"/>
      <c r="G130" s="16"/>
      <c r="H130" s="14"/>
      <c r="I130" s="11"/>
      <c r="J130" s="15"/>
      <c r="K130" s="86">
        <v>10</v>
      </c>
      <c r="L130" s="82"/>
      <c r="M130" s="82"/>
      <c r="N130" s="82"/>
      <c r="O130" s="82"/>
    </row>
    <row r="131" spans="3:15" ht="12.75">
      <c r="C131" s="140"/>
      <c r="E131" s="16"/>
      <c r="F131" s="16"/>
      <c r="G131" s="16"/>
      <c r="H131" s="14"/>
      <c r="I131" s="16"/>
      <c r="J131" s="15"/>
      <c r="K131" s="86"/>
      <c r="L131" s="82"/>
      <c r="M131" s="82"/>
      <c r="N131" s="82"/>
      <c r="O131" s="82"/>
    </row>
    <row r="132" spans="3:15" ht="12.75">
      <c r="C132" s="140"/>
      <c r="D132" s="58" t="s">
        <v>36</v>
      </c>
      <c r="E132" s="16"/>
      <c r="F132" s="16"/>
      <c r="G132" s="16"/>
      <c r="H132" s="14"/>
      <c r="I132" s="11"/>
      <c r="J132" s="15"/>
      <c r="K132" s="86">
        <v>8</v>
      </c>
      <c r="L132" s="82"/>
      <c r="M132" s="82"/>
      <c r="N132" s="82"/>
      <c r="O132" s="82"/>
    </row>
    <row r="133" spans="3:15" ht="12.75">
      <c r="C133" s="140"/>
      <c r="E133" s="16"/>
      <c r="F133" s="16"/>
      <c r="G133" s="16"/>
      <c r="H133" s="14"/>
      <c r="I133" s="16"/>
      <c r="J133" s="15"/>
      <c r="K133" s="86"/>
      <c r="L133" s="82"/>
      <c r="M133" s="82"/>
      <c r="N133" s="82"/>
      <c r="O133" s="82"/>
    </row>
    <row r="134" spans="3:15" ht="12.75">
      <c r="C134" s="140"/>
      <c r="D134" s="3" t="s">
        <v>252</v>
      </c>
      <c r="I134" s="11"/>
      <c r="J134" s="15"/>
      <c r="K134" s="86">
        <v>8</v>
      </c>
      <c r="L134" s="82"/>
      <c r="M134" s="82"/>
      <c r="N134" s="82"/>
      <c r="O134" s="82"/>
    </row>
    <row r="135" spans="3:15" ht="12.75">
      <c r="C135" s="140"/>
      <c r="J135" s="15"/>
      <c r="K135" s="86"/>
      <c r="L135" s="82"/>
      <c r="M135" s="82"/>
      <c r="N135" s="82"/>
      <c r="O135" s="82"/>
    </row>
    <row r="136" spans="3:15" ht="12.75">
      <c r="C136" s="140"/>
      <c r="D136" s="58" t="s">
        <v>37</v>
      </c>
      <c r="E136" s="16"/>
      <c r="F136" s="16"/>
      <c r="G136" s="16"/>
      <c r="H136" s="14"/>
      <c r="I136" s="11"/>
      <c r="J136" s="15"/>
      <c r="K136" s="86">
        <v>8</v>
      </c>
      <c r="L136" s="82"/>
      <c r="M136" s="82"/>
      <c r="N136" s="82"/>
      <c r="O136" s="82"/>
    </row>
    <row r="137" spans="3:15" ht="12.75">
      <c r="C137" s="140"/>
      <c r="E137" s="16"/>
      <c r="F137" s="16"/>
      <c r="G137" s="16"/>
      <c r="H137" s="14"/>
      <c r="I137" s="16"/>
      <c r="J137" s="15"/>
      <c r="K137" s="86"/>
      <c r="L137" s="82"/>
      <c r="M137" s="82"/>
      <c r="N137" s="82"/>
      <c r="O137" s="82"/>
    </row>
    <row r="138" spans="3:15" ht="12.75">
      <c r="C138" s="140"/>
      <c r="D138" s="58" t="s">
        <v>38</v>
      </c>
      <c r="E138" s="16"/>
      <c r="F138" s="16"/>
      <c r="G138" s="16"/>
      <c r="H138" s="14"/>
      <c r="I138" s="11"/>
      <c r="J138" s="15"/>
      <c r="K138" s="86">
        <v>8</v>
      </c>
      <c r="L138" s="82"/>
      <c r="M138" s="82"/>
      <c r="N138" s="82"/>
      <c r="O138" s="82"/>
    </row>
    <row r="139" spans="3:15" ht="12.75">
      <c r="C139" s="140"/>
      <c r="E139" s="16"/>
      <c r="F139" s="16"/>
      <c r="G139" s="16"/>
      <c r="H139" s="14"/>
      <c r="I139" s="16"/>
      <c r="J139" s="15"/>
      <c r="K139" s="86"/>
      <c r="L139" s="82"/>
      <c r="M139" s="82"/>
      <c r="N139" s="82"/>
      <c r="O139" s="82"/>
    </row>
    <row r="140" spans="3:15" ht="12.75">
      <c r="C140" s="140"/>
      <c r="D140" s="58" t="s">
        <v>39</v>
      </c>
      <c r="E140" s="16"/>
      <c r="F140" s="16"/>
      <c r="G140" s="16"/>
      <c r="H140" s="14"/>
      <c r="I140" s="11"/>
      <c r="J140" s="15"/>
      <c r="K140" s="86">
        <v>5</v>
      </c>
      <c r="L140" s="82"/>
      <c r="M140" s="82"/>
      <c r="N140" s="82"/>
      <c r="O140" s="82"/>
    </row>
    <row r="141" spans="3:15" ht="12.75">
      <c r="C141" s="140"/>
      <c r="E141" s="16"/>
      <c r="F141" s="16"/>
      <c r="G141" s="16"/>
      <c r="H141" s="14"/>
      <c r="I141" s="16"/>
      <c r="J141" s="15"/>
      <c r="K141" s="86"/>
      <c r="L141" s="82"/>
      <c r="M141" s="82"/>
      <c r="N141" s="82"/>
      <c r="O141" s="82"/>
    </row>
    <row r="142" spans="3:15" ht="12.75">
      <c r="C142" s="140"/>
      <c r="D142" s="58" t="s">
        <v>259</v>
      </c>
      <c r="E142" s="16"/>
      <c r="F142" s="16"/>
      <c r="G142" s="16"/>
      <c r="H142" s="14"/>
      <c r="I142" s="11"/>
      <c r="J142" s="15"/>
      <c r="K142" s="86">
        <v>5</v>
      </c>
      <c r="L142" s="82"/>
      <c r="M142" s="82"/>
      <c r="N142" s="82"/>
      <c r="O142" s="82"/>
    </row>
    <row r="143" spans="3:15" ht="12.75">
      <c r="C143" s="140"/>
      <c r="E143" s="16"/>
      <c r="F143" s="16"/>
      <c r="G143" s="16"/>
      <c r="H143" s="14"/>
      <c r="I143" s="16"/>
      <c r="J143" s="15"/>
      <c r="K143" s="86"/>
      <c r="L143" s="82"/>
      <c r="M143" s="82"/>
      <c r="N143" s="82"/>
      <c r="O143" s="82"/>
    </row>
    <row r="144" spans="3:15" ht="12.75">
      <c r="C144" s="140"/>
      <c r="D144" s="58" t="s">
        <v>57</v>
      </c>
      <c r="E144" s="16"/>
      <c r="F144" s="16"/>
      <c r="G144" s="16"/>
      <c r="H144" s="14"/>
      <c r="I144" s="11"/>
      <c r="J144" s="15"/>
      <c r="K144" s="86">
        <v>8</v>
      </c>
      <c r="L144" s="82"/>
      <c r="M144" s="82"/>
      <c r="N144" s="82"/>
      <c r="O144" s="82"/>
    </row>
    <row r="145" spans="3:15" ht="12.75">
      <c r="C145" s="140"/>
      <c r="D145" s="3" t="s">
        <v>255</v>
      </c>
      <c r="E145" s="16"/>
      <c r="F145" s="16"/>
      <c r="G145" s="16"/>
      <c r="H145" s="14"/>
      <c r="I145" s="16"/>
      <c r="J145" s="15"/>
      <c r="K145" s="86"/>
      <c r="L145" s="82"/>
      <c r="M145" s="82"/>
      <c r="N145" s="82"/>
      <c r="O145" s="82"/>
    </row>
    <row r="146" spans="3:15" ht="12.75">
      <c r="C146" s="140"/>
      <c r="E146" s="16"/>
      <c r="F146" s="16"/>
      <c r="G146" s="16"/>
      <c r="H146" s="14"/>
      <c r="I146" s="16"/>
      <c r="J146" s="15"/>
      <c r="K146" s="86"/>
      <c r="L146" s="82"/>
      <c r="M146" s="82"/>
      <c r="N146" s="82"/>
      <c r="O146" s="82"/>
    </row>
    <row r="147" spans="3:15" ht="12.75">
      <c r="C147" s="140"/>
      <c r="D147" s="3" t="s">
        <v>59</v>
      </c>
      <c r="E147" s="16"/>
      <c r="F147" s="16"/>
      <c r="G147" s="16"/>
      <c r="H147" s="14"/>
      <c r="I147" s="11"/>
      <c r="J147" s="15"/>
      <c r="K147" s="86">
        <v>8</v>
      </c>
      <c r="L147" s="82"/>
      <c r="M147" s="82"/>
      <c r="N147" s="82"/>
      <c r="O147" s="82"/>
    </row>
    <row r="148" spans="3:15" ht="12.75">
      <c r="C148" s="140"/>
      <c r="D148" s="3" t="s">
        <v>60</v>
      </c>
      <c r="E148" s="16"/>
      <c r="F148" s="16"/>
      <c r="G148" s="16"/>
      <c r="H148" s="14"/>
      <c r="I148" s="16"/>
      <c r="J148" s="15"/>
      <c r="K148" s="86"/>
      <c r="L148" s="82"/>
      <c r="M148" s="82"/>
      <c r="N148" s="82"/>
      <c r="O148" s="82"/>
    </row>
    <row r="149" spans="3:15" ht="12.75">
      <c r="C149" s="140"/>
      <c r="E149" s="16"/>
      <c r="F149" s="16"/>
      <c r="G149" s="16"/>
      <c r="H149" s="14"/>
      <c r="I149" s="16"/>
      <c r="J149" s="15"/>
      <c r="K149" s="86"/>
      <c r="L149" s="82"/>
      <c r="M149" s="82"/>
      <c r="N149" s="82"/>
      <c r="O149" s="82"/>
    </row>
    <row r="150" spans="3:15" ht="12.75">
      <c r="C150" s="140"/>
      <c r="D150" s="3" t="s">
        <v>61</v>
      </c>
      <c r="E150" s="16"/>
      <c r="F150" s="16"/>
      <c r="G150" s="16"/>
      <c r="H150" s="14"/>
      <c r="I150" s="11"/>
      <c r="J150" s="15"/>
      <c r="K150" s="86">
        <v>2</v>
      </c>
      <c r="L150" s="82"/>
      <c r="M150" s="82"/>
      <c r="N150" s="82"/>
      <c r="O150" s="82"/>
    </row>
    <row r="151" spans="3:15" ht="12.75">
      <c r="C151" s="140"/>
      <c r="D151" s="3" t="s">
        <v>62</v>
      </c>
      <c r="E151" s="16"/>
      <c r="F151" s="16"/>
      <c r="G151" s="16"/>
      <c r="H151" s="14"/>
      <c r="I151" s="16"/>
      <c r="J151" s="15"/>
      <c r="K151" s="86"/>
      <c r="L151" s="82"/>
      <c r="M151" s="82"/>
      <c r="N151" s="82"/>
      <c r="O151" s="82"/>
    </row>
    <row r="152" spans="3:15" ht="12.75">
      <c r="C152" s="140"/>
      <c r="E152" s="16"/>
      <c r="F152" s="16"/>
      <c r="G152" s="16"/>
      <c r="H152" s="14"/>
      <c r="I152" s="16"/>
      <c r="J152" s="15"/>
      <c r="K152" s="82"/>
      <c r="L152" s="82"/>
      <c r="M152" s="82"/>
      <c r="N152" s="82"/>
      <c r="O152" s="82"/>
    </row>
    <row r="153" spans="3:15" ht="12.75">
      <c r="C153" s="140"/>
      <c r="D153" s="60" t="s">
        <v>63</v>
      </c>
      <c r="E153" s="16"/>
      <c r="F153" s="16"/>
      <c r="G153" s="16"/>
      <c r="H153" s="14"/>
      <c r="I153" s="11"/>
      <c r="J153" s="15"/>
      <c r="K153" s="86">
        <v>2</v>
      </c>
      <c r="L153" s="82"/>
      <c r="M153" s="82"/>
      <c r="N153" s="82"/>
      <c r="O153" s="82"/>
    </row>
    <row r="154" spans="3:15" ht="12.75">
      <c r="C154" s="140"/>
      <c r="E154" s="16"/>
      <c r="F154" s="16"/>
      <c r="G154" s="16"/>
      <c r="H154" s="14"/>
      <c r="I154" s="16"/>
      <c r="J154" s="15"/>
      <c r="K154" s="86"/>
      <c r="L154" s="82"/>
      <c r="M154" s="82"/>
      <c r="N154" s="82"/>
      <c r="O154" s="82"/>
    </row>
    <row r="155" spans="3:15" ht="12.75">
      <c r="C155" s="140"/>
      <c r="D155" s="60" t="s">
        <v>64</v>
      </c>
      <c r="E155" s="16"/>
      <c r="F155" s="16"/>
      <c r="G155" s="16"/>
      <c r="H155" s="14"/>
      <c r="I155" s="11"/>
      <c r="J155" s="15"/>
      <c r="K155" s="86">
        <v>2</v>
      </c>
      <c r="L155" s="82"/>
      <c r="M155" s="82"/>
      <c r="N155" s="82"/>
      <c r="O155" s="82"/>
    </row>
    <row r="156" spans="3:15" ht="12.75">
      <c r="C156" s="140"/>
      <c r="E156" s="16"/>
      <c r="F156" s="16"/>
      <c r="G156" s="16"/>
      <c r="H156" s="14"/>
      <c r="I156" s="16"/>
      <c r="J156" s="15"/>
      <c r="K156" s="86"/>
      <c r="L156" s="82"/>
      <c r="M156" s="82"/>
      <c r="N156" s="82"/>
      <c r="O156" s="82"/>
    </row>
    <row r="157" spans="3:15" ht="12.75">
      <c r="C157" s="140"/>
      <c r="D157" s="58" t="s">
        <v>65</v>
      </c>
      <c r="E157" s="16"/>
      <c r="F157" s="16"/>
      <c r="G157" s="16"/>
      <c r="H157" s="14"/>
      <c r="I157" s="11"/>
      <c r="J157" s="15"/>
      <c r="K157" s="86">
        <v>8</v>
      </c>
      <c r="L157" s="82"/>
      <c r="M157" s="82"/>
      <c r="N157" s="82"/>
      <c r="O157" s="82"/>
    </row>
    <row r="158" spans="3:15" ht="13.5" thickBot="1">
      <c r="C158" s="141"/>
      <c r="D158" s="3" t="s">
        <v>66</v>
      </c>
      <c r="E158" s="16"/>
      <c r="F158" s="16"/>
      <c r="G158" s="16"/>
      <c r="H158" s="14"/>
      <c r="I158" s="16"/>
      <c r="J158" s="19"/>
      <c r="K158" s="82"/>
      <c r="L158" s="82"/>
      <c r="M158" s="82"/>
      <c r="N158" s="82"/>
      <c r="O158" s="82"/>
    </row>
    <row r="159" spans="3:15" ht="13.5" thickTop="1">
      <c r="C159" s="20"/>
      <c r="D159" s="49"/>
      <c r="E159" s="20"/>
      <c r="F159" s="20"/>
      <c r="G159" s="20"/>
      <c r="H159" s="9"/>
      <c r="I159" s="20"/>
      <c r="J159" s="20"/>
      <c r="K159" s="86">
        <f>SUM(K127:K157)</f>
        <v>100</v>
      </c>
      <c r="L159" s="82"/>
      <c r="M159" s="82"/>
      <c r="N159" s="82"/>
      <c r="O159" s="82"/>
    </row>
    <row r="160" spans="3:15" ht="13.5" thickBot="1">
      <c r="C160" s="20"/>
      <c r="D160" s="49"/>
      <c r="E160" s="20"/>
      <c r="F160" s="20"/>
      <c r="G160" s="20"/>
      <c r="H160" s="9"/>
      <c r="I160" s="20"/>
      <c r="J160" s="20"/>
      <c r="K160" s="82"/>
      <c r="L160" s="82"/>
      <c r="M160" s="82"/>
      <c r="N160" s="82"/>
      <c r="O160" s="82"/>
    </row>
    <row r="161" spans="3:15" ht="13.5" thickTop="1">
      <c r="C161" s="137"/>
      <c r="D161" s="110"/>
      <c r="E161" s="110"/>
      <c r="F161" s="110"/>
      <c r="G161" s="110"/>
      <c r="H161" s="110"/>
      <c r="I161" s="110"/>
      <c r="J161" s="111"/>
      <c r="K161" s="82"/>
      <c r="L161" s="82"/>
      <c r="M161" s="82"/>
      <c r="N161" s="82"/>
      <c r="O161" s="82"/>
    </row>
    <row r="162" spans="3:15" ht="12.75">
      <c r="C162" s="112"/>
      <c r="D162" s="113"/>
      <c r="E162" s="113"/>
      <c r="F162" s="113"/>
      <c r="G162" s="113"/>
      <c r="H162" s="113"/>
      <c r="I162" s="113"/>
      <c r="J162" s="114"/>
      <c r="K162" s="82"/>
      <c r="L162" s="82"/>
      <c r="M162" s="82"/>
      <c r="N162" s="82"/>
      <c r="O162" s="82"/>
    </row>
    <row r="163" spans="3:15" ht="12.75">
      <c r="C163" s="142" t="s">
        <v>67</v>
      </c>
      <c r="D163" s="3" t="s">
        <v>147</v>
      </c>
      <c r="E163" s="16"/>
      <c r="F163" s="16"/>
      <c r="G163" s="16"/>
      <c r="H163" s="14"/>
      <c r="I163" s="16"/>
      <c r="J163" s="15"/>
      <c r="K163" s="82"/>
      <c r="L163" s="82"/>
      <c r="M163" s="82"/>
      <c r="N163" s="82"/>
      <c r="O163" s="82"/>
    </row>
    <row r="164" spans="3:15" ht="12.75">
      <c r="C164" s="142"/>
      <c r="E164" s="16"/>
      <c r="F164" s="16"/>
      <c r="G164" s="16"/>
      <c r="H164" s="14"/>
      <c r="I164" s="16"/>
      <c r="J164" s="15"/>
      <c r="K164" s="82"/>
      <c r="L164" s="82"/>
      <c r="M164" s="82"/>
      <c r="N164" s="82"/>
      <c r="O164" s="82"/>
    </row>
    <row r="165" spans="3:15" ht="12.75">
      <c r="C165" s="142"/>
      <c r="E165" s="3" t="s">
        <v>148</v>
      </c>
      <c r="F165" s="16"/>
      <c r="G165" s="16"/>
      <c r="H165" s="14"/>
      <c r="I165" s="11"/>
      <c r="J165" s="15"/>
      <c r="K165" s="86">
        <v>20</v>
      </c>
      <c r="L165" s="82"/>
      <c r="M165" s="82"/>
      <c r="N165" s="82"/>
      <c r="O165" s="82"/>
    </row>
    <row r="166" spans="3:15" ht="12.75">
      <c r="C166" s="142"/>
      <c r="E166" s="3" t="s">
        <v>149</v>
      </c>
      <c r="F166" s="16"/>
      <c r="G166" s="16"/>
      <c r="H166" s="14"/>
      <c r="I166" s="16"/>
      <c r="J166" s="15"/>
      <c r="K166" s="86"/>
      <c r="L166" s="82"/>
      <c r="M166" s="82"/>
      <c r="N166" s="82"/>
      <c r="O166" s="82"/>
    </row>
    <row r="167" spans="3:15" ht="12.75">
      <c r="C167" s="142"/>
      <c r="E167" s="3"/>
      <c r="F167" s="16"/>
      <c r="G167" s="16"/>
      <c r="H167" s="14"/>
      <c r="I167" s="16"/>
      <c r="J167" s="15"/>
      <c r="K167" s="86"/>
      <c r="L167" s="82"/>
      <c r="M167" s="82"/>
      <c r="N167" s="82"/>
      <c r="O167" s="82"/>
    </row>
    <row r="168" spans="3:15" ht="12.75">
      <c r="C168" s="142"/>
      <c r="E168" s="3" t="s">
        <v>190</v>
      </c>
      <c r="F168" s="16"/>
      <c r="G168" s="16"/>
      <c r="H168" s="14"/>
      <c r="I168" s="11"/>
      <c r="J168" s="15"/>
      <c r="K168" s="86">
        <v>20</v>
      </c>
      <c r="L168" s="82"/>
      <c r="M168" s="82"/>
      <c r="N168" s="82"/>
      <c r="O168" s="82"/>
    </row>
    <row r="169" spans="3:15" ht="12.75">
      <c r="C169" s="142"/>
      <c r="E169" s="3"/>
      <c r="F169" s="16"/>
      <c r="G169" s="16"/>
      <c r="H169" s="14"/>
      <c r="I169" s="16"/>
      <c r="J169" s="15"/>
      <c r="K169" s="86"/>
      <c r="L169" s="82"/>
      <c r="M169" s="82"/>
      <c r="N169" s="82"/>
      <c r="O169" s="82"/>
    </row>
    <row r="170" spans="3:15" ht="12.75">
      <c r="C170" s="142"/>
      <c r="E170" s="58" t="s">
        <v>73</v>
      </c>
      <c r="F170" s="16"/>
      <c r="G170" s="16"/>
      <c r="H170" s="14"/>
      <c r="I170" s="11"/>
      <c r="J170" s="15"/>
      <c r="K170" s="86">
        <v>5</v>
      </c>
      <c r="L170" s="82"/>
      <c r="M170" s="82"/>
      <c r="N170" s="82"/>
      <c r="O170" s="82"/>
    </row>
    <row r="171" spans="3:15" ht="12.75">
      <c r="C171" s="142"/>
      <c r="E171" s="3"/>
      <c r="F171" s="16"/>
      <c r="G171" s="16"/>
      <c r="H171" s="14"/>
      <c r="I171" s="16"/>
      <c r="J171" s="15"/>
      <c r="K171" s="86"/>
      <c r="L171" s="82"/>
      <c r="M171" s="82"/>
      <c r="N171" s="82"/>
      <c r="O171" s="82"/>
    </row>
    <row r="172" spans="3:15" ht="12.75">
      <c r="C172" s="142"/>
      <c r="E172" s="58" t="s">
        <v>150</v>
      </c>
      <c r="F172" s="16"/>
      <c r="G172" s="16"/>
      <c r="H172" s="14"/>
      <c r="I172" s="11"/>
      <c r="J172" s="15"/>
      <c r="K172" s="86">
        <v>45</v>
      </c>
      <c r="L172" s="82"/>
      <c r="M172" s="82"/>
      <c r="N172" s="82"/>
      <c r="O172" s="82"/>
    </row>
    <row r="173" spans="3:15" ht="12.75">
      <c r="C173" s="142"/>
      <c r="E173" s="16" t="s">
        <v>151</v>
      </c>
      <c r="F173" s="16"/>
      <c r="G173" s="16"/>
      <c r="H173" s="14"/>
      <c r="I173" s="13"/>
      <c r="J173" s="15"/>
      <c r="K173" s="82"/>
      <c r="L173" s="82"/>
      <c r="M173" s="82"/>
      <c r="N173" s="82"/>
      <c r="O173" s="82"/>
    </row>
    <row r="174" spans="3:15" ht="12.75">
      <c r="C174" s="142"/>
      <c r="E174" s="16"/>
      <c r="F174" s="16"/>
      <c r="G174" s="16"/>
      <c r="H174" s="14"/>
      <c r="I174" s="16"/>
      <c r="J174" s="15"/>
      <c r="K174" s="82"/>
      <c r="L174" s="82"/>
      <c r="M174" s="82"/>
      <c r="N174" s="82"/>
      <c r="O174" s="82"/>
    </row>
    <row r="175" spans="3:15" ht="12.75">
      <c r="C175" s="142"/>
      <c r="E175" s="3" t="s">
        <v>189</v>
      </c>
      <c r="F175" s="16"/>
      <c r="G175" s="16"/>
      <c r="H175" s="14"/>
      <c r="I175" s="11"/>
      <c r="J175" s="15"/>
      <c r="K175" s="86">
        <v>10</v>
      </c>
      <c r="L175" s="82"/>
      <c r="M175" s="82"/>
      <c r="N175" s="82"/>
      <c r="O175" s="82"/>
    </row>
    <row r="176" spans="3:15" ht="12.75">
      <c r="C176" s="142"/>
      <c r="E176" s="3" t="s">
        <v>153</v>
      </c>
      <c r="F176" s="16"/>
      <c r="G176" s="16"/>
      <c r="H176" s="14"/>
      <c r="I176" s="16"/>
      <c r="J176" s="15"/>
      <c r="K176" s="86">
        <f>SUM(K165:K175)</f>
        <v>100</v>
      </c>
      <c r="L176" s="82"/>
      <c r="M176" s="82"/>
      <c r="N176" s="82"/>
      <c r="O176" s="82"/>
    </row>
    <row r="177" spans="3:15" ht="12.75">
      <c r="C177" s="142"/>
      <c r="E177" s="16"/>
      <c r="F177" s="16"/>
      <c r="G177" s="16"/>
      <c r="H177" s="14"/>
      <c r="I177" s="16"/>
      <c r="J177" s="15"/>
      <c r="K177" s="82"/>
      <c r="L177" s="82"/>
      <c r="M177" s="82"/>
      <c r="N177" s="82"/>
      <c r="O177" s="82"/>
    </row>
    <row r="178" spans="3:15" ht="12.75">
      <c r="C178" s="142"/>
      <c r="E178" s="16"/>
      <c r="F178" s="16"/>
      <c r="G178" s="16"/>
      <c r="H178" s="14"/>
      <c r="I178" s="16"/>
      <c r="J178" s="15"/>
      <c r="K178" s="82"/>
      <c r="L178" s="82"/>
      <c r="M178" s="82"/>
      <c r="N178" s="82"/>
      <c r="O178" s="82"/>
    </row>
    <row r="179" spans="3:15" ht="12.75">
      <c r="C179" s="142"/>
      <c r="E179" s="16"/>
      <c r="F179" s="16"/>
      <c r="G179" s="16"/>
      <c r="H179" s="14"/>
      <c r="I179" s="16"/>
      <c r="J179" s="15"/>
      <c r="K179" s="82"/>
      <c r="L179" s="82"/>
      <c r="M179" s="82"/>
      <c r="N179" s="82"/>
      <c r="O179" s="82"/>
    </row>
    <row r="180" spans="3:15" ht="12.75">
      <c r="C180" s="142"/>
      <c r="D180" s="3" t="s">
        <v>152</v>
      </c>
      <c r="E180" s="16"/>
      <c r="F180" s="16"/>
      <c r="G180" s="16"/>
      <c r="H180" s="14"/>
      <c r="I180" s="16"/>
      <c r="J180" s="15"/>
      <c r="K180" s="82"/>
      <c r="L180" s="82"/>
      <c r="M180" s="82"/>
      <c r="N180" s="82"/>
      <c r="O180" s="82"/>
    </row>
    <row r="181" spans="3:15" ht="12.75">
      <c r="C181" s="142"/>
      <c r="E181" s="16"/>
      <c r="F181" s="16"/>
      <c r="G181" s="16"/>
      <c r="H181" s="14"/>
      <c r="I181" s="16"/>
      <c r="J181" s="15"/>
      <c r="K181" s="82"/>
      <c r="L181" s="82"/>
      <c r="M181" s="82"/>
      <c r="N181" s="82"/>
      <c r="O181" s="82"/>
    </row>
    <row r="182" spans="3:15" ht="12.75">
      <c r="C182" s="142"/>
      <c r="E182" s="58" t="s">
        <v>74</v>
      </c>
      <c r="F182" s="16"/>
      <c r="G182" s="16"/>
      <c r="H182" s="14"/>
      <c r="I182" s="11"/>
      <c r="J182" s="15"/>
      <c r="K182" s="86">
        <v>40</v>
      </c>
      <c r="L182" s="82"/>
      <c r="M182" s="82"/>
      <c r="N182" s="82"/>
      <c r="O182" s="82"/>
    </row>
    <row r="183" spans="3:15" ht="12.75">
      <c r="C183" s="142"/>
      <c r="E183" s="3"/>
      <c r="F183" s="16"/>
      <c r="G183" s="16"/>
      <c r="H183" s="14"/>
      <c r="I183" s="16"/>
      <c r="J183" s="15"/>
      <c r="K183" s="86"/>
      <c r="L183" s="82"/>
      <c r="M183" s="82"/>
      <c r="N183" s="82"/>
      <c r="O183" s="82"/>
    </row>
    <row r="184" spans="3:15" ht="12.75">
      <c r="C184" s="142"/>
      <c r="E184" s="58" t="s">
        <v>75</v>
      </c>
      <c r="F184" s="16"/>
      <c r="G184" s="16"/>
      <c r="H184" s="14"/>
      <c r="I184" s="11"/>
      <c r="J184" s="15"/>
      <c r="K184" s="86">
        <v>40</v>
      </c>
      <c r="L184" s="82"/>
      <c r="M184" s="82"/>
      <c r="N184" s="82"/>
      <c r="O184" s="82"/>
    </row>
    <row r="185" spans="3:15" ht="12.75">
      <c r="C185" s="142"/>
      <c r="E185" s="16"/>
      <c r="F185" s="16"/>
      <c r="G185" s="16"/>
      <c r="H185" s="14"/>
      <c r="I185" s="16"/>
      <c r="J185" s="15"/>
      <c r="K185" s="86"/>
      <c r="L185" s="82"/>
      <c r="M185" s="82"/>
      <c r="N185" s="82"/>
      <c r="O185" s="82"/>
    </row>
    <row r="186" spans="3:15" ht="13.5" thickBot="1">
      <c r="C186" s="143"/>
      <c r="D186" s="5"/>
      <c r="E186" s="18" t="s">
        <v>228</v>
      </c>
      <c r="F186" s="18"/>
      <c r="G186" s="18"/>
      <c r="H186" s="26"/>
      <c r="I186" s="12"/>
      <c r="J186" s="19"/>
      <c r="K186" s="86">
        <v>20</v>
      </c>
      <c r="L186" s="82"/>
      <c r="M186" s="82"/>
      <c r="N186" s="82"/>
      <c r="O186" s="82"/>
    </row>
    <row r="187" spans="3:15" ht="13.5" thickTop="1">
      <c r="C187" s="20"/>
      <c r="D187" s="49"/>
      <c r="E187" s="20"/>
      <c r="F187" s="20"/>
      <c r="G187" s="20"/>
      <c r="H187" s="9"/>
      <c r="I187" s="20"/>
      <c r="J187" s="20"/>
      <c r="K187" s="86">
        <f>SUM(K182:K186)</f>
        <v>100</v>
      </c>
      <c r="L187" s="82"/>
      <c r="M187" s="82"/>
      <c r="N187" s="82"/>
      <c r="O187" s="82"/>
    </row>
    <row r="188" spans="3:15" ht="12.75">
      <c r="C188" s="20"/>
      <c r="D188" s="49"/>
      <c r="E188" s="20"/>
      <c r="F188" s="20"/>
      <c r="G188" s="20"/>
      <c r="H188" s="9"/>
      <c r="I188" s="20"/>
      <c r="J188" s="20"/>
      <c r="K188" s="82"/>
      <c r="L188" s="82"/>
      <c r="M188" s="82"/>
      <c r="N188" s="82"/>
      <c r="O188" s="82"/>
    </row>
    <row r="189" spans="3:15" ht="12.75">
      <c r="C189" s="158"/>
      <c r="D189" s="159"/>
      <c r="E189" s="159"/>
      <c r="F189" s="159"/>
      <c r="G189" s="159"/>
      <c r="H189" s="159"/>
      <c r="I189" s="159"/>
      <c r="J189" s="160"/>
      <c r="K189" s="82"/>
      <c r="L189" s="82"/>
      <c r="M189" s="82"/>
      <c r="N189" s="82"/>
      <c r="O189" s="82"/>
    </row>
    <row r="190" spans="3:15" ht="12.75">
      <c r="C190" s="161"/>
      <c r="D190" s="162"/>
      <c r="E190" s="162"/>
      <c r="F190" s="162"/>
      <c r="G190" s="162"/>
      <c r="H190" s="162"/>
      <c r="I190" s="162"/>
      <c r="J190" s="163"/>
      <c r="K190" s="82"/>
      <c r="L190" s="82"/>
      <c r="M190" s="82"/>
      <c r="N190" s="82"/>
      <c r="O190" s="82"/>
    </row>
    <row r="191" spans="3:15" ht="12.75">
      <c r="C191" s="153" t="s">
        <v>229</v>
      </c>
      <c r="D191" s="3" t="s">
        <v>76</v>
      </c>
      <c r="E191" s="16"/>
      <c r="F191" s="16"/>
      <c r="G191" s="16"/>
      <c r="H191" s="14"/>
      <c r="I191" s="11"/>
      <c r="J191" s="28" t="s">
        <v>77</v>
      </c>
      <c r="K191" s="107" t="s">
        <v>260</v>
      </c>
      <c r="L191" s="108"/>
      <c r="M191" s="108"/>
      <c r="N191" s="108"/>
      <c r="O191" s="108"/>
    </row>
    <row r="192" spans="3:17" ht="12.75">
      <c r="C192" s="153"/>
      <c r="E192" s="16"/>
      <c r="F192" s="16"/>
      <c r="G192" s="16"/>
      <c r="H192" s="14"/>
      <c r="I192" s="16"/>
      <c r="J192" s="28"/>
      <c r="K192" s="91"/>
      <c r="L192" s="87"/>
      <c r="M192" s="87"/>
      <c r="N192" s="87"/>
      <c r="O192" s="87"/>
      <c r="P192" s="29"/>
      <c r="Q192" s="29"/>
    </row>
    <row r="193" spans="3:17" ht="12.75">
      <c r="C193" s="153"/>
      <c r="D193" s="3" t="s">
        <v>170</v>
      </c>
      <c r="E193" s="16"/>
      <c r="F193" s="16"/>
      <c r="G193" s="156"/>
      <c r="H193" s="156"/>
      <c r="I193" s="156"/>
      <c r="J193" s="157"/>
      <c r="K193" s="88" t="s">
        <v>58</v>
      </c>
      <c r="L193" s="79"/>
      <c r="M193" s="89"/>
      <c r="N193" s="89"/>
      <c r="O193" s="89"/>
      <c r="P193" s="30"/>
      <c r="Q193" s="30"/>
    </row>
    <row r="194" spans="3:17" ht="12.75">
      <c r="C194" s="153"/>
      <c r="E194" s="16"/>
      <c r="F194" s="16"/>
      <c r="G194" s="16"/>
      <c r="H194" s="14"/>
      <c r="I194" s="16"/>
      <c r="J194" s="28"/>
      <c r="K194" s="103" t="s">
        <v>118</v>
      </c>
      <c r="L194" s="104"/>
      <c r="M194" s="104"/>
      <c r="N194" s="104"/>
      <c r="O194" s="104"/>
      <c r="P194" s="30"/>
      <c r="Q194" s="30"/>
    </row>
    <row r="195" spans="3:17" ht="12.75">
      <c r="C195" s="153"/>
      <c r="E195" s="16"/>
      <c r="F195" s="16"/>
      <c r="G195" s="16"/>
      <c r="H195" s="14"/>
      <c r="I195" s="16"/>
      <c r="J195" s="28"/>
      <c r="K195" s="103" t="s">
        <v>119</v>
      </c>
      <c r="L195" s="104"/>
      <c r="M195" s="104"/>
      <c r="N195" s="104"/>
      <c r="O195" s="104"/>
      <c r="P195" s="30"/>
      <c r="Q195" s="30"/>
    </row>
    <row r="196" spans="3:17" ht="12.75">
      <c r="C196" s="153"/>
      <c r="E196" s="16"/>
      <c r="F196" s="16"/>
      <c r="G196" s="16"/>
      <c r="H196" s="14"/>
      <c r="I196" s="16"/>
      <c r="J196" s="28"/>
      <c r="K196" s="103" t="s">
        <v>169</v>
      </c>
      <c r="L196" s="104"/>
      <c r="M196" s="104"/>
      <c r="N196" s="104"/>
      <c r="O196" s="104"/>
      <c r="P196" s="30"/>
      <c r="Q196" s="30"/>
    </row>
    <row r="197" spans="3:17" ht="12.75">
      <c r="C197" s="153"/>
      <c r="E197" s="16"/>
      <c r="F197" s="16"/>
      <c r="G197" s="16"/>
      <c r="H197" s="14"/>
      <c r="I197" s="16"/>
      <c r="J197" s="28"/>
      <c r="K197" s="103" t="s">
        <v>120</v>
      </c>
      <c r="L197" s="104"/>
      <c r="M197" s="104"/>
      <c r="N197" s="104"/>
      <c r="O197" s="104"/>
      <c r="P197" s="30"/>
      <c r="Q197" s="30"/>
    </row>
    <row r="198" spans="3:17" ht="12.75">
      <c r="C198" s="154"/>
      <c r="E198" s="16"/>
      <c r="F198" s="16"/>
      <c r="G198" s="16"/>
      <c r="H198" s="14"/>
      <c r="I198" s="16"/>
      <c r="J198" s="28"/>
      <c r="K198" s="104"/>
      <c r="L198" s="104"/>
      <c r="M198" s="104"/>
      <c r="N198" s="104"/>
      <c r="O198" s="104"/>
      <c r="P198" s="30"/>
      <c r="Q198" s="30"/>
    </row>
    <row r="199" spans="3:15" ht="12.75">
      <c r="C199" s="154"/>
      <c r="E199" s="16"/>
      <c r="F199" s="16"/>
      <c r="G199" s="16"/>
      <c r="H199" s="14"/>
      <c r="I199" s="16"/>
      <c r="J199" s="28"/>
      <c r="K199" s="91"/>
      <c r="L199" s="79"/>
      <c r="M199" s="79"/>
      <c r="N199" s="79"/>
      <c r="O199" s="79"/>
    </row>
    <row r="200" spans="3:15" ht="12.75">
      <c r="C200" s="154"/>
      <c r="E200" s="16"/>
      <c r="F200" s="16"/>
      <c r="G200" s="16"/>
      <c r="H200" s="14"/>
      <c r="I200" s="16"/>
      <c r="J200" s="28"/>
      <c r="K200" s="78"/>
      <c r="L200" s="79"/>
      <c r="M200" s="79"/>
      <c r="N200" s="79"/>
      <c r="O200" s="79"/>
    </row>
    <row r="201" spans="3:15" ht="12.75">
      <c r="C201" s="154"/>
      <c r="E201" s="16"/>
      <c r="F201" s="16"/>
      <c r="G201" s="16"/>
      <c r="H201" s="14"/>
      <c r="I201" s="16"/>
      <c r="J201" s="28"/>
      <c r="K201" s="78"/>
      <c r="L201" s="79"/>
      <c r="M201" s="79"/>
      <c r="N201" s="79"/>
      <c r="O201" s="79"/>
    </row>
    <row r="202" spans="3:15" ht="12.75">
      <c r="C202" s="155"/>
      <c r="D202" s="61"/>
      <c r="E202" s="31"/>
      <c r="F202" s="31"/>
      <c r="G202" s="31"/>
      <c r="H202" s="32"/>
      <c r="I202" s="31"/>
      <c r="J202" s="33"/>
      <c r="K202" s="78"/>
      <c r="L202" s="79"/>
      <c r="M202" s="79"/>
      <c r="N202" s="79"/>
      <c r="O202" s="79"/>
    </row>
    <row r="203" spans="3:15" ht="12.75">
      <c r="C203" s="20"/>
      <c r="D203" s="49"/>
      <c r="E203" s="20"/>
      <c r="F203" s="20"/>
      <c r="G203" s="20"/>
      <c r="H203" s="9"/>
      <c r="I203" s="20"/>
      <c r="J203" s="20"/>
      <c r="K203" s="78"/>
      <c r="L203" s="79"/>
      <c r="M203" s="79"/>
      <c r="N203" s="79"/>
      <c r="O203" s="79"/>
    </row>
    <row r="204" spans="3:15" ht="13.5" thickBot="1">
      <c r="C204" s="20"/>
      <c r="D204" s="49"/>
      <c r="E204" s="20"/>
      <c r="F204" s="20"/>
      <c r="G204" s="20"/>
      <c r="H204" s="9"/>
      <c r="I204" s="20"/>
      <c r="J204" s="20"/>
      <c r="K204" s="78"/>
      <c r="L204" s="79"/>
      <c r="M204" s="79"/>
      <c r="N204" s="79"/>
      <c r="O204" s="79"/>
    </row>
    <row r="205" spans="3:15" ht="13.5" thickTop="1">
      <c r="C205" s="152"/>
      <c r="D205" s="116"/>
      <c r="E205" s="116"/>
      <c r="F205" s="116"/>
      <c r="G205" s="116"/>
      <c r="H205" s="116"/>
      <c r="I205" s="116"/>
      <c r="J205" s="117"/>
      <c r="K205" s="82"/>
      <c r="L205" s="79"/>
      <c r="M205" s="79"/>
      <c r="N205" s="79"/>
      <c r="O205" s="79"/>
    </row>
    <row r="206" spans="3:15" ht="12.75">
      <c r="C206" s="118"/>
      <c r="D206" s="119"/>
      <c r="E206" s="119"/>
      <c r="F206" s="119"/>
      <c r="G206" s="119"/>
      <c r="H206" s="119"/>
      <c r="I206" s="119"/>
      <c r="J206" s="120"/>
      <c r="K206" s="82"/>
      <c r="L206" s="79"/>
      <c r="M206" s="79"/>
      <c r="N206" s="79"/>
      <c r="O206" s="79"/>
    </row>
    <row r="207" spans="3:15" ht="12.75">
      <c r="C207" s="138" t="s">
        <v>69</v>
      </c>
      <c r="D207" s="3" t="s">
        <v>78</v>
      </c>
      <c r="E207" s="16"/>
      <c r="F207" s="16"/>
      <c r="G207" s="16"/>
      <c r="H207" s="14"/>
      <c r="I207" s="11"/>
      <c r="J207" s="15"/>
      <c r="K207" s="86">
        <v>60</v>
      </c>
      <c r="L207" s="90" t="s">
        <v>175</v>
      </c>
      <c r="M207" s="79"/>
      <c r="N207" s="79"/>
      <c r="O207" s="79"/>
    </row>
    <row r="208" spans="3:15" ht="12.75">
      <c r="C208" s="138"/>
      <c r="E208" s="16"/>
      <c r="F208" s="16"/>
      <c r="G208" s="16"/>
      <c r="H208" s="14"/>
      <c r="I208" s="16"/>
      <c r="J208" s="15"/>
      <c r="K208" s="86"/>
      <c r="L208" s="90" t="s">
        <v>176</v>
      </c>
      <c r="M208" s="79"/>
      <c r="N208" s="79"/>
      <c r="O208" s="79"/>
    </row>
    <row r="209" spans="3:15" ht="12.75">
      <c r="C209" s="138"/>
      <c r="D209" s="3" t="s">
        <v>79</v>
      </c>
      <c r="E209" s="16"/>
      <c r="F209" s="16"/>
      <c r="G209" s="16"/>
      <c r="H209" s="14"/>
      <c r="I209" s="11"/>
      <c r="J209" s="15"/>
      <c r="K209" s="86">
        <v>40</v>
      </c>
      <c r="L209" s="79"/>
      <c r="M209" s="79"/>
      <c r="N209" s="79"/>
      <c r="O209" s="79"/>
    </row>
    <row r="210" spans="3:15" ht="12.75">
      <c r="C210" s="138"/>
      <c r="E210" s="16"/>
      <c r="F210" s="16"/>
      <c r="G210" s="16"/>
      <c r="H210" s="14"/>
      <c r="I210" s="16"/>
      <c r="J210" s="15"/>
      <c r="K210" s="86">
        <f>SUM(K207:K209)</f>
        <v>100</v>
      </c>
      <c r="L210" s="79"/>
      <c r="M210" s="79"/>
      <c r="N210" s="79"/>
      <c r="O210" s="79"/>
    </row>
    <row r="211" spans="3:15" ht="12.75">
      <c r="C211" s="138"/>
      <c r="D211" s="3" t="s">
        <v>80</v>
      </c>
      <c r="E211" s="16"/>
      <c r="F211" s="16"/>
      <c r="G211" s="16"/>
      <c r="H211" s="14"/>
      <c r="I211" s="16"/>
      <c r="J211" s="15"/>
      <c r="K211" s="86"/>
      <c r="L211" s="79"/>
      <c r="M211" s="79"/>
      <c r="N211" s="79"/>
      <c r="O211" s="79"/>
    </row>
    <row r="212" spans="3:15" ht="12.75">
      <c r="C212" s="138"/>
      <c r="E212" s="16"/>
      <c r="F212" s="16"/>
      <c r="G212" s="16"/>
      <c r="H212" s="14"/>
      <c r="I212" s="16"/>
      <c r="J212" s="15"/>
      <c r="K212" s="86"/>
      <c r="L212" s="82"/>
      <c r="M212" s="82"/>
      <c r="N212" s="82"/>
      <c r="O212" s="82"/>
    </row>
    <row r="213" spans="3:15" ht="12.75">
      <c r="C213" s="138"/>
      <c r="E213" s="58" t="s">
        <v>84</v>
      </c>
      <c r="F213" s="16"/>
      <c r="G213" s="16"/>
      <c r="H213" s="14"/>
      <c r="I213" s="11"/>
      <c r="J213" s="15"/>
      <c r="K213" s="86">
        <v>20</v>
      </c>
      <c r="L213" s="82"/>
      <c r="M213" s="82"/>
      <c r="N213" s="82"/>
      <c r="O213" s="82"/>
    </row>
    <row r="214" spans="3:15" ht="12.75">
      <c r="C214" s="138"/>
      <c r="E214" s="16" t="s">
        <v>83</v>
      </c>
      <c r="F214" s="16"/>
      <c r="G214" s="16"/>
      <c r="H214" s="14"/>
      <c r="I214" s="16"/>
      <c r="J214" s="15"/>
      <c r="K214" s="86"/>
      <c r="L214" s="82"/>
      <c r="M214" s="82"/>
      <c r="N214" s="82"/>
      <c r="O214" s="82"/>
    </row>
    <row r="215" spans="3:15" ht="12.75">
      <c r="C215" s="138"/>
      <c r="E215" s="16"/>
      <c r="F215" s="16"/>
      <c r="G215" s="16"/>
      <c r="H215" s="14"/>
      <c r="I215" s="16"/>
      <c r="J215" s="15"/>
      <c r="K215" s="86"/>
      <c r="L215" s="82"/>
      <c r="M215" s="82"/>
      <c r="N215" s="82"/>
      <c r="O215" s="82"/>
    </row>
    <row r="216" spans="3:15" ht="12.75">
      <c r="C216" s="138"/>
      <c r="E216" s="3" t="s">
        <v>261</v>
      </c>
      <c r="F216" s="16"/>
      <c r="G216" s="16"/>
      <c r="H216" s="14"/>
      <c r="I216" s="11"/>
      <c r="J216" s="15"/>
      <c r="K216" s="86">
        <v>20</v>
      </c>
      <c r="L216" s="82"/>
      <c r="M216" s="82"/>
      <c r="N216" s="82"/>
      <c r="O216" s="82"/>
    </row>
    <row r="217" spans="3:15" ht="12.75">
      <c r="C217" s="138"/>
      <c r="E217" s="16"/>
      <c r="F217" s="16"/>
      <c r="G217" s="16"/>
      <c r="H217" s="14"/>
      <c r="I217" s="16"/>
      <c r="J217" s="15"/>
      <c r="K217" s="86"/>
      <c r="L217" s="82"/>
      <c r="M217" s="82"/>
      <c r="N217" s="82"/>
      <c r="O217" s="82"/>
    </row>
    <row r="218" spans="3:15" ht="12.75">
      <c r="C218" s="138"/>
      <c r="E218" s="3" t="s">
        <v>81</v>
      </c>
      <c r="F218" s="16"/>
      <c r="G218" s="16"/>
      <c r="H218" s="14"/>
      <c r="I218" s="11"/>
      <c r="J218" s="15"/>
      <c r="K218" s="86">
        <v>20</v>
      </c>
      <c r="L218" s="82"/>
      <c r="M218" s="82"/>
      <c r="N218" s="82"/>
      <c r="O218" s="82"/>
    </row>
    <row r="219" spans="3:15" ht="12.75">
      <c r="C219" s="138"/>
      <c r="E219" s="16"/>
      <c r="F219" s="16"/>
      <c r="G219" s="16"/>
      <c r="H219" s="14"/>
      <c r="I219" s="16"/>
      <c r="J219" s="15"/>
      <c r="K219" s="86"/>
      <c r="L219" s="82"/>
      <c r="M219" s="82"/>
      <c r="N219" s="82"/>
      <c r="O219" s="82"/>
    </row>
    <row r="220" spans="3:15" ht="12.75">
      <c r="C220" s="138"/>
      <c r="E220" s="3" t="s">
        <v>82</v>
      </c>
      <c r="F220" s="16"/>
      <c r="G220" s="16"/>
      <c r="H220" s="14"/>
      <c r="I220" s="11"/>
      <c r="J220" s="15"/>
      <c r="K220" s="86">
        <v>2</v>
      </c>
      <c r="L220" s="82"/>
      <c r="M220" s="82"/>
      <c r="N220" s="82"/>
      <c r="O220" s="82"/>
    </row>
    <row r="221" spans="3:15" ht="12.75">
      <c r="C221" s="138"/>
      <c r="E221" s="16"/>
      <c r="F221" s="16"/>
      <c r="G221" s="16"/>
      <c r="H221" s="14"/>
      <c r="I221" s="16"/>
      <c r="J221" s="15"/>
      <c r="K221" s="86"/>
      <c r="L221" s="82"/>
      <c r="M221" s="82"/>
      <c r="N221" s="82"/>
      <c r="O221" s="82"/>
    </row>
    <row r="222" spans="3:15" ht="12.75">
      <c r="C222" s="138"/>
      <c r="E222" s="3" t="s">
        <v>85</v>
      </c>
      <c r="F222" s="16"/>
      <c r="G222" s="16"/>
      <c r="H222" s="14"/>
      <c r="I222" s="11"/>
      <c r="J222" s="15"/>
      <c r="K222" s="86">
        <v>2</v>
      </c>
      <c r="L222" s="82"/>
      <c r="M222" s="82"/>
      <c r="N222" s="82"/>
      <c r="O222" s="82"/>
    </row>
    <row r="223" spans="3:15" ht="12.75">
      <c r="C223" s="138"/>
      <c r="E223" s="16"/>
      <c r="F223" s="16"/>
      <c r="G223" s="16"/>
      <c r="H223" s="14"/>
      <c r="I223" s="16"/>
      <c r="J223" s="15"/>
      <c r="K223" s="86"/>
      <c r="L223" s="82"/>
      <c r="M223" s="82"/>
      <c r="N223" s="82"/>
      <c r="O223" s="82"/>
    </row>
    <row r="224" spans="3:15" ht="12.75">
      <c r="C224" s="138"/>
      <c r="E224" s="58" t="s">
        <v>86</v>
      </c>
      <c r="F224" s="16"/>
      <c r="G224" s="16"/>
      <c r="H224" s="14"/>
      <c r="I224" s="11"/>
      <c r="J224" s="15"/>
      <c r="K224" s="86">
        <v>2</v>
      </c>
      <c r="L224" s="82"/>
      <c r="M224" s="82"/>
      <c r="N224" s="82"/>
      <c r="O224" s="82"/>
    </row>
    <row r="225" spans="3:15" ht="12.75">
      <c r="C225" s="138"/>
      <c r="E225" s="16"/>
      <c r="F225" s="16"/>
      <c r="G225" s="16"/>
      <c r="H225" s="14"/>
      <c r="I225" s="16"/>
      <c r="J225" s="15"/>
      <c r="K225" s="86"/>
      <c r="L225" s="82"/>
      <c r="M225" s="82"/>
      <c r="N225" s="82"/>
      <c r="O225" s="82"/>
    </row>
    <row r="226" spans="3:15" ht="12.75">
      <c r="C226" s="138"/>
      <c r="E226" s="3" t="s">
        <v>87</v>
      </c>
      <c r="F226" s="16"/>
      <c r="G226" s="16"/>
      <c r="H226" s="14"/>
      <c r="I226" s="11"/>
      <c r="J226" s="15"/>
      <c r="K226" s="86">
        <v>10</v>
      </c>
      <c r="L226" s="82"/>
      <c r="M226" s="82"/>
      <c r="N226" s="82"/>
      <c r="O226" s="82"/>
    </row>
    <row r="227" spans="3:15" ht="12.75">
      <c r="C227" s="138"/>
      <c r="E227" s="16"/>
      <c r="F227" s="16"/>
      <c r="G227" s="16"/>
      <c r="H227" s="14"/>
      <c r="I227" s="16"/>
      <c r="J227" s="15"/>
      <c r="K227" s="86"/>
      <c r="L227" s="82"/>
      <c r="M227" s="82"/>
      <c r="N227" s="82"/>
      <c r="O227" s="82"/>
    </row>
    <row r="228" spans="3:15" ht="12.75">
      <c r="C228" s="138"/>
      <c r="E228" s="3" t="s">
        <v>88</v>
      </c>
      <c r="F228" s="16"/>
      <c r="G228" s="16"/>
      <c r="H228" s="14"/>
      <c r="I228" s="11"/>
      <c r="J228" s="15"/>
      <c r="K228" s="86">
        <v>5</v>
      </c>
      <c r="L228" s="82"/>
      <c r="M228" s="82"/>
      <c r="N228" s="82"/>
      <c r="O228" s="82"/>
    </row>
    <row r="229" spans="3:15" ht="12.75">
      <c r="C229" s="138"/>
      <c r="E229" s="16"/>
      <c r="F229" s="16"/>
      <c r="G229" s="16"/>
      <c r="H229" s="14"/>
      <c r="I229" s="16"/>
      <c r="J229" s="15"/>
      <c r="K229" s="86"/>
      <c r="L229" s="82"/>
      <c r="M229" s="82"/>
      <c r="N229" s="82"/>
      <c r="O229" s="82"/>
    </row>
    <row r="230" spans="3:15" ht="12.75">
      <c r="C230" s="138"/>
      <c r="E230" s="3" t="s">
        <v>89</v>
      </c>
      <c r="F230" s="16"/>
      <c r="G230" s="16"/>
      <c r="H230" s="14"/>
      <c r="I230" s="11"/>
      <c r="J230" s="15"/>
      <c r="K230" s="86">
        <v>2</v>
      </c>
      <c r="L230" s="82"/>
      <c r="M230" s="82"/>
      <c r="N230" s="82"/>
      <c r="O230" s="82"/>
    </row>
    <row r="231" spans="3:15" ht="12.75">
      <c r="C231" s="138"/>
      <c r="E231" s="16" t="s">
        <v>90</v>
      </c>
      <c r="F231" s="16"/>
      <c r="G231" s="16"/>
      <c r="H231" s="14"/>
      <c r="I231" s="16"/>
      <c r="J231" s="15"/>
      <c r="K231" s="86"/>
      <c r="L231" s="82"/>
      <c r="M231" s="82"/>
      <c r="N231" s="82"/>
      <c r="O231" s="82"/>
    </row>
    <row r="232" spans="3:15" ht="12.75">
      <c r="C232" s="138"/>
      <c r="E232" s="16"/>
      <c r="F232" s="16"/>
      <c r="G232" s="16"/>
      <c r="H232" s="14"/>
      <c r="I232" s="16"/>
      <c r="J232" s="15"/>
      <c r="K232" s="86"/>
      <c r="L232" s="82"/>
      <c r="M232" s="82"/>
      <c r="N232" s="82"/>
      <c r="O232" s="82"/>
    </row>
    <row r="233" spans="3:15" ht="12.75">
      <c r="C233" s="138"/>
      <c r="E233" s="58" t="s">
        <v>91</v>
      </c>
      <c r="F233" s="16"/>
      <c r="G233" s="16"/>
      <c r="H233" s="14"/>
      <c r="I233" s="11"/>
      <c r="J233" s="15"/>
      <c r="K233" s="86">
        <v>5</v>
      </c>
      <c r="L233" s="82"/>
      <c r="M233" s="82"/>
      <c r="N233" s="82"/>
      <c r="O233" s="82"/>
    </row>
    <row r="234" spans="3:15" ht="12.75">
      <c r="C234" s="138"/>
      <c r="E234" s="16"/>
      <c r="F234" s="16"/>
      <c r="G234" s="16"/>
      <c r="H234" s="14"/>
      <c r="I234" s="16"/>
      <c r="J234" s="15"/>
      <c r="K234" s="86"/>
      <c r="L234" s="82"/>
      <c r="M234" s="82"/>
      <c r="N234" s="82"/>
      <c r="O234" s="82"/>
    </row>
    <row r="235" spans="3:15" ht="12.75">
      <c r="C235" s="138"/>
      <c r="E235" s="58" t="s">
        <v>92</v>
      </c>
      <c r="F235" s="16"/>
      <c r="G235" s="16"/>
      <c r="H235" s="14"/>
      <c r="I235" s="11"/>
      <c r="J235" s="15"/>
      <c r="K235" s="86">
        <v>1</v>
      </c>
      <c r="L235" s="82"/>
      <c r="M235" s="82"/>
      <c r="N235" s="82"/>
      <c r="O235" s="82"/>
    </row>
    <row r="236" spans="3:15" ht="12.75">
      <c r="C236" s="138"/>
      <c r="E236" s="16"/>
      <c r="F236" s="16"/>
      <c r="G236" s="16"/>
      <c r="H236" s="14"/>
      <c r="I236" s="16"/>
      <c r="J236" s="15"/>
      <c r="K236" s="86"/>
      <c r="L236" s="82"/>
      <c r="M236" s="82"/>
      <c r="N236" s="82"/>
      <c r="O236" s="82"/>
    </row>
    <row r="237" spans="3:15" ht="12.75">
      <c r="C237" s="138"/>
      <c r="E237" s="58" t="s">
        <v>93</v>
      </c>
      <c r="F237" s="16"/>
      <c r="G237" s="16"/>
      <c r="H237" s="14"/>
      <c r="I237" s="11"/>
      <c r="J237" s="15"/>
      <c r="K237" s="86">
        <v>2</v>
      </c>
      <c r="L237" s="82"/>
      <c r="M237" s="82"/>
      <c r="N237" s="82"/>
      <c r="O237" s="82"/>
    </row>
    <row r="238" spans="3:15" ht="12.75">
      <c r="C238" s="138"/>
      <c r="E238" s="16"/>
      <c r="F238" s="16"/>
      <c r="G238" s="16"/>
      <c r="H238" s="14"/>
      <c r="I238" s="16"/>
      <c r="J238" s="15"/>
      <c r="K238" s="86"/>
      <c r="L238" s="82"/>
      <c r="M238" s="82"/>
      <c r="N238" s="82"/>
      <c r="O238" s="82"/>
    </row>
    <row r="239" spans="3:15" ht="12.75">
      <c r="C239" s="138"/>
      <c r="E239" s="58" t="s">
        <v>94</v>
      </c>
      <c r="F239" s="16"/>
      <c r="G239" s="16"/>
      <c r="H239" s="14"/>
      <c r="I239" s="11"/>
      <c r="J239" s="15"/>
      <c r="K239" s="86">
        <v>2</v>
      </c>
      <c r="L239" s="82"/>
      <c r="M239" s="82"/>
      <c r="N239" s="82"/>
      <c r="O239" s="82"/>
    </row>
    <row r="240" spans="3:15" ht="12.75">
      <c r="C240" s="138"/>
      <c r="E240" s="58"/>
      <c r="F240" s="16"/>
      <c r="G240" s="16"/>
      <c r="H240" s="14"/>
      <c r="I240" s="16"/>
      <c r="J240" s="15"/>
      <c r="K240" s="86"/>
      <c r="L240" s="82"/>
      <c r="M240" s="82"/>
      <c r="N240" s="82"/>
      <c r="O240" s="82"/>
    </row>
    <row r="241" spans="3:15" ht="12.75">
      <c r="C241" s="138"/>
      <c r="E241" s="58" t="s">
        <v>95</v>
      </c>
      <c r="F241" s="16"/>
      <c r="G241" s="16"/>
      <c r="H241" s="14"/>
      <c r="I241" s="11"/>
      <c r="J241" s="15"/>
      <c r="K241" s="86">
        <v>2</v>
      </c>
      <c r="L241" s="82"/>
      <c r="M241" s="82"/>
      <c r="N241" s="82"/>
      <c r="O241" s="82"/>
    </row>
    <row r="242" spans="3:15" ht="12.75">
      <c r="C242" s="138"/>
      <c r="E242" s="16"/>
      <c r="F242" s="16"/>
      <c r="G242" s="16"/>
      <c r="H242" s="14"/>
      <c r="I242" s="16"/>
      <c r="J242" s="15"/>
      <c r="K242" s="86"/>
      <c r="L242" s="82"/>
      <c r="M242" s="82"/>
      <c r="N242" s="82"/>
      <c r="O242" s="82"/>
    </row>
    <row r="243" spans="3:15" ht="12.75">
      <c r="C243" s="138"/>
      <c r="E243" s="3" t="s">
        <v>96</v>
      </c>
      <c r="F243" s="16"/>
      <c r="G243" s="16"/>
      <c r="H243" s="14"/>
      <c r="I243" s="11"/>
      <c r="J243" s="15"/>
      <c r="K243" s="86">
        <v>2</v>
      </c>
      <c r="L243" s="82"/>
      <c r="M243" s="82"/>
      <c r="N243" s="82"/>
      <c r="O243" s="82"/>
    </row>
    <row r="244" spans="3:15" ht="12.75">
      <c r="C244" s="138"/>
      <c r="E244" s="16"/>
      <c r="F244" s="16"/>
      <c r="G244" s="16"/>
      <c r="H244" s="14"/>
      <c r="I244" s="16"/>
      <c r="J244" s="15"/>
      <c r="K244" s="86"/>
      <c r="L244" s="82"/>
      <c r="M244" s="82"/>
      <c r="N244" s="82"/>
      <c r="O244" s="82"/>
    </row>
    <row r="245" spans="3:15" ht="12.75">
      <c r="C245" s="138"/>
      <c r="E245" s="3" t="s">
        <v>97</v>
      </c>
      <c r="F245" s="16"/>
      <c r="G245" s="16"/>
      <c r="H245" s="14"/>
      <c r="I245" s="11"/>
      <c r="J245" s="15"/>
      <c r="K245" s="86">
        <v>2</v>
      </c>
      <c r="L245" s="82"/>
      <c r="M245" s="82"/>
      <c r="N245" s="82"/>
      <c r="O245" s="82"/>
    </row>
    <row r="246" spans="3:15" ht="12.75">
      <c r="C246" s="138"/>
      <c r="E246" s="16"/>
      <c r="F246" s="16"/>
      <c r="G246" s="16"/>
      <c r="H246" s="14"/>
      <c r="I246" s="16"/>
      <c r="J246" s="15"/>
      <c r="K246" s="86"/>
      <c r="L246" s="82"/>
      <c r="M246" s="82"/>
      <c r="N246" s="82"/>
      <c r="O246" s="82"/>
    </row>
    <row r="247" spans="3:15" ht="13.5" thickBot="1">
      <c r="C247" s="139"/>
      <c r="D247" s="5"/>
      <c r="E247" s="62" t="s">
        <v>98</v>
      </c>
      <c r="F247" s="18"/>
      <c r="G247" s="18"/>
      <c r="H247" s="26"/>
      <c r="I247" s="12"/>
      <c r="J247" s="19"/>
      <c r="K247" s="86">
        <v>1</v>
      </c>
      <c r="L247" s="82"/>
      <c r="M247" s="82"/>
      <c r="N247" s="82"/>
      <c r="O247" s="82"/>
    </row>
    <row r="248" spans="3:15" ht="13.5" thickTop="1">
      <c r="C248" s="20"/>
      <c r="D248" s="20"/>
      <c r="E248" s="20"/>
      <c r="F248" s="20"/>
      <c r="G248" s="20"/>
      <c r="H248" s="20"/>
      <c r="I248" s="20"/>
      <c r="J248" s="20"/>
      <c r="K248" s="86">
        <f>SUM(K213:K247)</f>
        <v>100</v>
      </c>
      <c r="L248" s="82"/>
      <c r="M248" s="82"/>
      <c r="N248" s="82"/>
      <c r="O248" s="82"/>
    </row>
    <row r="249" spans="3:15" ht="13.5" thickBot="1">
      <c r="C249" s="20"/>
      <c r="D249" s="49"/>
      <c r="E249" s="20"/>
      <c r="F249" s="20"/>
      <c r="G249" s="20"/>
      <c r="H249" s="9"/>
      <c r="I249" s="20"/>
      <c r="J249" s="20"/>
      <c r="K249" s="82"/>
      <c r="L249" s="82"/>
      <c r="M249" s="82"/>
      <c r="N249" s="82"/>
      <c r="O249" s="82"/>
    </row>
    <row r="250" spans="3:15" ht="13.5" thickTop="1">
      <c r="C250" s="146"/>
      <c r="D250" s="132"/>
      <c r="E250" s="132"/>
      <c r="F250" s="132"/>
      <c r="G250" s="132"/>
      <c r="H250" s="132"/>
      <c r="I250" s="132"/>
      <c r="J250" s="133"/>
      <c r="K250" s="82"/>
      <c r="L250" s="79"/>
      <c r="M250" s="79"/>
      <c r="N250" s="79"/>
      <c r="O250" s="79"/>
    </row>
    <row r="251" spans="3:15" ht="12.75">
      <c r="C251" s="134"/>
      <c r="D251" s="135"/>
      <c r="E251" s="135"/>
      <c r="F251" s="135"/>
      <c r="G251" s="135"/>
      <c r="H251" s="135"/>
      <c r="I251" s="135"/>
      <c r="J251" s="136"/>
      <c r="K251" s="82"/>
      <c r="L251" s="79"/>
      <c r="M251" s="79"/>
      <c r="N251" s="79"/>
      <c r="O251" s="79"/>
    </row>
    <row r="252" spans="3:15" ht="12.75">
      <c r="C252" s="140" t="s">
        <v>70</v>
      </c>
      <c r="D252" s="58" t="s">
        <v>222</v>
      </c>
      <c r="E252" s="16"/>
      <c r="F252" s="16"/>
      <c r="G252" s="16"/>
      <c r="H252" s="14"/>
      <c r="I252" s="11"/>
      <c r="J252" s="15"/>
      <c r="K252" s="86">
        <v>30</v>
      </c>
      <c r="L252" s="90" t="s">
        <v>177</v>
      </c>
      <c r="M252" s="79"/>
      <c r="N252" s="79"/>
      <c r="O252" s="79"/>
    </row>
    <row r="253" spans="3:15" ht="12.75">
      <c r="C253" s="140"/>
      <c r="E253" s="16"/>
      <c r="F253" s="16"/>
      <c r="G253" s="16"/>
      <c r="H253" s="14"/>
      <c r="I253" s="16"/>
      <c r="J253" s="15"/>
      <c r="K253" s="86"/>
      <c r="L253" s="90" t="s">
        <v>176</v>
      </c>
      <c r="M253" s="79"/>
      <c r="N253" s="79"/>
      <c r="O253" s="79"/>
    </row>
    <row r="254" spans="3:15" ht="12.75">
      <c r="C254" s="140"/>
      <c r="D254" s="58" t="s">
        <v>223</v>
      </c>
      <c r="E254" s="16"/>
      <c r="F254" s="16"/>
      <c r="G254" s="16"/>
      <c r="H254" s="14"/>
      <c r="I254" s="11"/>
      <c r="J254" s="15"/>
      <c r="K254" s="86">
        <v>20</v>
      </c>
      <c r="L254" s="79"/>
      <c r="M254" s="79"/>
      <c r="N254" s="79"/>
      <c r="O254" s="79"/>
    </row>
    <row r="255" spans="3:15" ht="12.75">
      <c r="C255" s="140"/>
      <c r="E255" s="16"/>
      <c r="F255" s="16"/>
      <c r="G255" s="16"/>
      <c r="H255" s="14"/>
      <c r="I255" s="16"/>
      <c r="J255" s="15"/>
      <c r="K255" s="86"/>
      <c r="L255" s="79"/>
      <c r="M255" s="79"/>
      <c r="N255" s="79"/>
      <c r="O255" s="79"/>
    </row>
    <row r="256" spans="3:15" ht="12.75">
      <c r="C256" s="140"/>
      <c r="D256" s="58" t="s">
        <v>224</v>
      </c>
      <c r="E256" s="16"/>
      <c r="F256" s="16"/>
      <c r="G256" s="16"/>
      <c r="H256" s="14"/>
      <c r="I256" s="11"/>
      <c r="J256" s="15"/>
      <c r="K256" s="86">
        <v>2</v>
      </c>
      <c r="L256" s="82"/>
      <c r="M256" s="82"/>
      <c r="N256" s="82"/>
      <c r="O256" s="82"/>
    </row>
    <row r="257" spans="3:15" ht="12.75">
      <c r="C257" s="140"/>
      <c r="D257" s="58"/>
      <c r="E257" s="16"/>
      <c r="F257" s="16"/>
      <c r="G257" s="16"/>
      <c r="H257" s="14"/>
      <c r="I257" s="16"/>
      <c r="J257" s="15"/>
      <c r="K257" s="86"/>
      <c r="L257" s="82"/>
      <c r="M257" s="82"/>
      <c r="N257" s="82"/>
      <c r="O257" s="82"/>
    </row>
    <row r="258" spans="3:15" ht="12.75">
      <c r="C258" s="140"/>
      <c r="D258" s="58" t="s">
        <v>225</v>
      </c>
      <c r="E258" s="16"/>
      <c r="F258" s="16"/>
      <c r="G258" s="16"/>
      <c r="H258" s="14"/>
      <c r="I258" s="11"/>
      <c r="J258" s="15"/>
      <c r="K258" s="86">
        <v>2</v>
      </c>
      <c r="L258" s="82"/>
      <c r="M258" s="82"/>
      <c r="N258" s="82"/>
      <c r="O258" s="82"/>
    </row>
    <row r="259" spans="3:15" ht="12.75">
      <c r="C259" s="140"/>
      <c r="E259" s="16"/>
      <c r="F259" s="16"/>
      <c r="G259" s="16"/>
      <c r="H259" s="14"/>
      <c r="I259" s="16"/>
      <c r="J259" s="15"/>
      <c r="K259" s="86"/>
      <c r="L259" s="82"/>
      <c r="M259" s="82"/>
      <c r="N259" s="82"/>
      <c r="O259" s="82"/>
    </row>
    <row r="260" spans="3:15" ht="12.75">
      <c r="C260" s="140"/>
      <c r="D260" s="58" t="s">
        <v>226</v>
      </c>
      <c r="E260" s="16"/>
      <c r="F260" s="16"/>
      <c r="G260" s="16"/>
      <c r="H260" s="14"/>
      <c r="I260" s="11"/>
      <c r="J260" s="15"/>
      <c r="K260" s="86">
        <v>1</v>
      </c>
      <c r="L260" s="82"/>
      <c r="M260" s="82"/>
      <c r="N260" s="82"/>
      <c r="O260" s="82"/>
    </row>
    <row r="261" spans="3:15" ht="12.75">
      <c r="C261" s="140"/>
      <c r="E261" s="16"/>
      <c r="F261" s="16"/>
      <c r="G261" s="16"/>
      <c r="H261" s="14"/>
      <c r="I261" s="16"/>
      <c r="J261" s="15"/>
      <c r="K261" s="86"/>
      <c r="L261" s="82"/>
      <c r="M261" s="82"/>
      <c r="N261" s="82"/>
      <c r="O261" s="82"/>
    </row>
    <row r="262" spans="3:15" ht="12.75">
      <c r="C262" s="140"/>
      <c r="D262" s="58" t="s">
        <v>231</v>
      </c>
      <c r="E262" s="16"/>
      <c r="F262" s="16"/>
      <c r="G262" s="16"/>
      <c r="H262" s="14"/>
      <c r="I262" s="11"/>
      <c r="J262" s="15"/>
      <c r="K262" s="86">
        <v>5</v>
      </c>
      <c r="L262" s="82"/>
      <c r="M262" s="82"/>
      <c r="N262" s="82"/>
      <c r="O262" s="82"/>
    </row>
    <row r="263" spans="3:15" ht="12.75">
      <c r="C263" s="140"/>
      <c r="E263" s="16"/>
      <c r="F263" s="16"/>
      <c r="G263" s="16"/>
      <c r="H263" s="14"/>
      <c r="I263" s="16"/>
      <c r="J263" s="15"/>
      <c r="K263" s="86"/>
      <c r="L263" s="82"/>
      <c r="M263" s="82"/>
      <c r="N263" s="82"/>
      <c r="O263" s="82"/>
    </row>
    <row r="264" spans="3:15" ht="12.75">
      <c r="C264" s="140"/>
      <c r="D264" s="58" t="s">
        <v>227</v>
      </c>
      <c r="E264" s="16"/>
      <c r="F264" s="16"/>
      <c r="G264" s="16"/>
      <c r="H264" s="14"/>
      <c r="I264" s="11"/>
      <c r="J264" s="15"/>
      <c r="K264" s="86">
        <v>2</v>
      </c>
      <c r="L264" s="82"/>
      <c r="M264" s="82"/>
      <c r="N264" s="82"/>
      <c r="O264" s="82"/>
    </row>
    <row r="265" spans="3:15" ht="12.75">
      <c r="C265" s="140"/>
      <c r="E265" s="16"/>
      <c r="F265" s="16"/>
      <c r="G265" s="16"/>
      <c r="H265" s="14"/>
      <c r="I265" s="16"/>
      <c r="J265" s="15"/>
      <c r="K265" s="86"/>
      <c r="L265" s="82"/>
      <c r="M265" s="82"/>
      <c r="N265" s="82"/>
      <c r="O265" s="82"/>
    </row>
    <row r="266" spans="3:15" ht="12.75">
      <c r="C266" s="140"/>
      <c r="D266" s="58" t="s">
        <v>99</v>
      </c>
      <c r="E266" s="16"/>
      <c r="F266" s="16"/>
      <c r="G266" s="16"/>
      <c r="H266" s="14"/>
      <c r="I266" s="11"/>
      <c r="J266" s="15"/>
      <c r="K266" s="86">
        <v>2</v>
      </c>
      <c r="L266" s="82"/>
      <c r="M266" s="82"/>
      <c r="N266" s="82"/>
      <c r="O266" s="82"/>
    </row>
    <row r="267" spans="3:15" ht="12.75">
      <c r="C267" s="140"/>
      <c r="D267" s="58"/>
      <c r="E267" s="16"/>
      <c r="F267" s="16"/>
      <c r="G267" s="16"/>
      <c r="H267" s="14"/>
      <c r="I267" s="16"/>
      <c r="J267" s="15"/>
      <c r="K267" s="86"/>
      <c r="L267" s="82"/>
      <c r="M267" s="82"/>
      <c r="N267" s="82"/>
      <c r="O267" s="82"/>
    </row>
    <row r="268" spans="3:15" ht="12.75">
      <c r="C268" s="140"/>
      <c r="D268" s="58" t="s">
        <v>100</v>
      </c>
      <c r="E268" s="16"/>
      <c r="F268" s="16"/>
      <c r="G268" s="16"/>
      <c r="H268" s="14"/>
      <c r="I268" s="11"/>
      <c r="J268" s="15"/>
      <c r="K268" s="86">
        <v>1</v>
      </c>
      <c r="L268" s="82"/>
      <c r="M268" s="82"/>
      <c r="N268" s="82"/>
      <c r="O268" s="82"/>
    </row>
    <row r="269" spans="3:15" ht="12.75">
      <c r="C269" s="140"/>
      <c r="E269" s="16"/>
      <c r="F269" s="16"/>
      <c r="G269" s="16"/>
      <c r="H269" s="14"/>
      <c r="I269" s="16"/>
      <c r="J269" s="15"/>
      <c r="K269" s="86"/>
      <c r="L269" s="82"/>
      <c r="M269" s="82"/>
      <c r="N269" s="82"/>
      <c r="O269" s="82"/>
    </row>
    <row r="270" spans="3:15" ht="12.75">
      <c r="C270" s="140"/>
      <c r="D270" s="58" t="s">
        <v>101</v>
      </c>
      <c r="E270" s="16"/>
      <c r="F270" s="16"/>
      <c r="G270" s="16"/>
      <c r="H270" s="14"/>
      <c r="I270" s="11"/>
      <c r="J270" s="15"/>
      <c r="K270" s="86">
        <v>2</v>
      </c>
      <c r="L270" s="82"/>
      <c r="M270" s="82"/>
      <c r="N270" s="82"/>
      <c r="O270" s="82"/>
    </row>
    <row r="271" spans="3:15" ht="12.75">
      <c r="C271" s="140"/>
      <c r="E271" s="16"/>
      <c r="F271" s="16"/>
      <c r="G271" s="16"/>
      <c r="H271" s="14"/>
      <c r="I271" s="16"/>
      <c r="J271" s="15"/>
      <c r="K271" s="86"/>
      <c r="L271" s="82"/>
      <c r="M271" s="82"/>
      <c r="N271" s="82"/>
      <c r="O271" s="82"/>
    </row>
    <row r="272" spans="3:15" ht="12.75">
      <c r="C272" s="140"/>
      <c r="D272" s="58" t="s">
        <v>102</v>
      </c>
      <c r="E272" s="16"/>
      <c r="F272" s="16"/>
      <c r="G272" s="16"/>
      <c r="H272" s="14"/>
      <c r="I272" s="11"/>
      <c r="J272" s="15"/>
      <c r="K272" s="86">
        <v>2</v>
      </c>
      <c r="L272" s="82"/>
      <c r="M272" s="82"/>
      <c r="N272" s="82"/>
      <c r="O272" s="82"/>
    </row>
    <row r="273" spans="3:15" ht="12.75">
      <c r="C273" s="140"/>
      <c r="E273" s="16"/>
      <c r="F273" s="16"/>
      <c r="G273" s="16"/>
      <c r="H273" s="14"/>
      <c r="I273" s="16"/>
      <c r="J273" s="15"/>
      <c r="K273" s="86"/>
      <c r="L273" s="82"/>
      <c r="M273" s="82"/>
      <c r="N273" s="82"/>
      <c r="O273" s="82"/>
    </row>
    <row r="274" spans="3:15" ht="12.75">
      <c r="C274" s="140"/>
      <c r="D274" s="58" t="s">
        <v>103</v>
      </c>
      <c r="E274" s="16"/>
      <c r="F274" s="16"/>
      <c r="G274" s="16"/>
      <c r="H274" s="14"/>
      <c r="I274" s="11"/>
      <c r="J274" s="15"/>
      <c r="K274" s="86">
        <v>2</v>
      </c>
      <c r="L274" s="82"/>
      <c r="M274" s="82"/>
      <c r="N274" s="82"/>
      <c r="O274" s="82"/>
    </row>
    <row r="275" spans="3:15" ht="12.75">
      <c r="C275" s="140"/>
      <c r="E275" s="16"/>
      <c r="F275" s="16"/>
      <c r="G275" s="16"/>
      <c r="H275" s="14"/>
      <c r="I275" s="16"/>
      <c r="J275" s="15"/>
      <c r="K275" s="86"/>
      <c r="L275" s="82"/>
      <c r="M275" s="82"/>
      <c r="N275" s="82"/>
      <c r="O275" s="82"/>
    </row>
    <row r="276" spans="3:15" ht="12.75">
      <c r="C276" s="140"/>
      <c r="D276" s="58" t="s">
        <v>104</v>
      </c>
      <c r="E276" s="16"/>
      <c r="F276" s="16"/>
      <c r="G276" s="16"/>
      <c r="H276" s="14"/>
      <c r="I276" s="11"/>
      <c r="J276" s="15"/>
      <c r="K276" s="86">
        <v>2</v>
      </c>
      <c r="L276" s="82"/>
      <c r="M276" s="82"/>
      <c r="N276" s="82"/>
      <c r="O276" s="82"/>
    </row>
    <row r="277" spans="3:15" ht="12.75">
      <c r="C277" s="140"/>
      <c r="E277" s="16"/>
      <c r="F277" s="16"/>
      <c r="G277" s="16"/>
      <c r="H277" s="14"/>
      <c r="I277" s="16"/>
      <c r="J277" s="15"/>
      <c r="K277" s="86"/>
      <c r="L277" s="82"/>
      <c r="M277" s="82"/>
      <c r="N277" s="82"/>
      <c r="O277" s="82"/>
    </row>
    <row r="278" spans="3:15" ht="12.75">
      <c r="C278" s="140"/>
      <c r="D278" s="58" t="s">
        <v>105</v>
      </c>
      <c r="E278" s="16"/>
      <c r="F278" s="16"/>
      <c r="G278" s="16"/>
      <c r="H278" s="14"/>
      <c r="I278" s="11"/>
      <c r="J278" s="15"/>
      <c r="K278" s="86">
        <v>5</v>
      </c>
      <c r="L278" s="82"/>
      <c r="M278" s="82"/>
      <c r="N278" s="82"/>
      <c r="O278" s="82"/>
    </row>
    <row r="279" spans="3:15" ht="12.75">
      <c r="C279" s="140"/>
      <c r="E279" s="16"/>
      <c r="F279" s="16"/>
      <c r="G279" s="16"/>
      <c r="H279" s="14"/>
      <c r="I279" s="16"/>
      <c r="J279" s="15"/>
      <c r="K279" s="86"/>
      <c r="L279" s="82"/>
      <c r="M279" s="82"/>
      <c r="N279" s="82"/>
      <c r="O279" s="82"/>
    </row>
    <row r="280" spans="3:15" ht="12.75">
      <c r="C280" s="140"/>
      <c r="D280" s="58" t="s">
        <v>106</v>
      </c>
      <c r="E280" s="16"/>
      <c r="F280" s="16"/>
      <c r="G280" s="16"/>
      <c r="H280" s="14"/>
      <c r="I280" s="11"/>
      <c r="J280" s="15"/>
      <c r="K280" s="86">
        <v>2</v>
      </c>
      <c r="L280" s="82"/>
      <c r="M280" s="82"/>
      <c r="N280" s="82"/>
      <c r="O280" s="82"/>
    </row>
    <row r="281" spans="3:15" ht="12.75">
      <c r="C281" s="140"/>
      <c r="E281" s="16"/>
      <c r="F281" s="16"/>
      <c r="G281" s="16"/>
      <c r="H281" s="14"/>
      <c r="I281" s="16"/>
      <c r="J281" s="15"/>
      <c r="K281" s="86"/>
      <c r="L281" s="82"/>
      <c r="M281" s="82"/>
      <c r="N281" s="82"/>
      <c r="O281" s="82"/>
    </row>
    <row r="282" spans="3:15" ht="13.5" thickBot="1">
      <c r="C282" s="141"/>
      <c r="D282" s="62" t="s">
        <v>107</v>
      </c>
      <c r="E282" s="18"/>
      <c r="F282" s="18"/>
      <c r="G282" s="18"/>
      <c r="H282" s="26"/>
      <c r="I282" s="12"/>
      <c r="J282" s="19"/>
      <c r="K282" s="86">
        <v>20</v>
      </c>
      <c r="L282" s="82"/>
      <c r="M282" s="82"/>
      <c r="N282" s="82"/>
      <c r="O282" s="82"/>
    </row>
    <row r="283" spans="3:15" ht="13.5" thickTop="1">
      <c r="C283" s="20"/>
      <c r="D283" s="49"/>
      <c r="E283" s="20"/>
      <c r="F283" s="20"/>
      <c r="G283" s="20"/>
      <c r="H283" s="9"/>
      <c r="I283" s="20"/>
      <c r="J283" s="20"/>
      <c r="K283" s="86">
        <f>SUM(K252:K282)</f>
        <v>100</v>
      </c>
      <c r="L283" s="82"/>
      <c r="M283" s="82"/>
      <c r="N283" s="82"/>
      <c r="O283" s="82"/>
    </row>
    <row r="284" spans="3:15" ht="13.5" thickBot="1">
      <c r="C284" s="20"/>
      <c r="D284" s="49"/>
      <c r="E284" s="20"/>
      <c r="F284" s="20"/>
      <c r="G284" s="20"/>
      <c r="H284" s="9"/>
      <c r="I284" s="20"/>
      <c r="J284" s="20"/>
      <c r="K284" s="82"/>
      <c r="L284" s="82"/>
      <c r="M284" s="82"/>
      <c r="N284" s="82"/>
      <c r="O284" s="82"/>
    </row>
    <row r="285" spans="3:15" ht="13.5" thickTop="1">
      <c r="C285" s="137"/>
      <c r="D285" s="110"/>
      <c r="E285" s="110"/>
      <c r="F285" s="110"/>
      <c r="G285" s="110"/>
      <c r="H285" s="110"/>
      <c r="I285" s="110"/>
      <c r="J285" s="111"/>
      <c r="K285" s="82"/>
      <c r="L285" s="82"/>
      <c r="M285" s="82"/>
      <c r="N285" s="82"/>
      <c r="O285" s="82"/>
    </row>
    <row r="286" spans="3:15" ht="12.75">
      <c r="C286" s="112"/>
      <c r="D286" s="113"/>
      <c r="E286" s="113"/>
      <c r="F286" s="113"/>
      <c r="G286" s="113"/>
      <c r="H286" s="113"/>
      <c r="I286" s="113"/>
      <c r="J286" s="114"/>
      <c r="K286" s="82"/>
      <c r="L286" s="82"/>
      <c r="M286" s="82"/>
      <c r="N286" s="82"/>
      <c r="O286" s="82"/>
    </row>
    <row r="287" spans="3:15" ht="12.75">
      <c r="C287" s="142" t="s">
        <v>117</v>
      </c>
      <c r="D287" s="3" t="s">
        <v>121</v>
      </c>
      <c r="E287" s="16"/>
      <c r="F287" s="16"/>
      <c r="G287" s="16"/>
      <c r="H287" s="14"/>
      <c r="I287" s="11"/>
      <c r="J287" s="15"/>
      <c r="K287" s="86">
        <v>25</v>
      </c>
      <c r="L287" s="82"/>
      <c r="M287" s="82"/>
      <c r="N287" s="82"/>
      <c r="O287" s="82"/>
    </row>
    <row r="288" spans="3:15" ht="12.75">
      <c r="C288" s="142"/>
      <c r="E288" s="16"/>
      <c r="F288" s="16"/>
      <c r="G288" s="16"/>
      <c r="H288" s="14"/>
      <c r="I288" s="16"/>
      <c r="J288" s="15"/>
      <c r="K288" s="82"/>
      <c r="L288" s="82"/>
      <c r="M288" s="82"/>
      <c r="N288" s="82"/>
      <c r="O288" s="82"/>
    </row>
    <row r="289" spans="3:15" ht="12.75">
      <c r="C289" s="142"/>
      <c r="E289" s="16" t="s">
        <v>122</v>
      </c>
      <c r="F289" s="16"/>
      <c r="G289" s="16"/>
      <c r="H289" s="14"/>
      <c r="I289" s="16"/>
      <c r="J289" s="15"/>
      <c r="K289" s="86"/>
      <c r="L289" s="82"/>
      <c r="M289" s="82"/>
      <c r="N289" s="82"/>
      <c r="O289" s="82"/>
    </row>
    <row r="290" spans="3:15" ht="12.75">
      <c r="C290" s="142"/>
      <c r="E290" s="16" t="s">
        <v>123</v>
      </c>
      <c r="F290" s="16"/>
      <c r="G290" s="16"/>
      <c r="H290" s="14"/>
      <c r="I290" s="16"/>
      <c r="J290" s="15"/>
      <c r="K290" s="86"/>
      <c r="L290" s="82"/>
      <c r="M290" s="82"/>
      <c r="N290" s="82"/>
      <c r="O290" s="82"/>
    </row>
    <row r="291" spans="3:15" ht="12.75">
      <c r="C291" s="142"/>
      <c r="E291" s="16" t="s">
        <v>124</v>
      </c>
      <c r="F291" s="16"/>
      <c r="G291" s="16"/>
      <c r="H291" s="14"/>
      <c r="I291" s="16"/>
      <c r="J291" s="15"/>
      <c r="K291" s="86"/>
      <c r="L291" s="82"/>
      <c r="M291" s="82"/>
      <c r="N291" s="82"/>
      <c r="O291" s="82"/>
    </row>
    <row r="292" spans="3:15" ht="12.75">
      <c r="C292" s="142"/>
      <c r="E292" s="16"/>
      <c r="F292" s="16"/>
      <c r="G292" s="16"/>
      <c r="H292" s="14"/>
      <c r="I292" s="16"/>
      <c r="J292" s="15"/>
      <c r="K292" s="80"/>
      <c r="L292" s="79"/>
      <c r="M292" s="79"/>
      <c r="N292" s="79"/>
      <c r="O292" s="79"/>
    </row>
    <row r="293" spans="3:15" ht="12.75">
      <c r="C293" s="142"/>
      <c r="D293" s="3" t="s">
        <v>125</v>
      </c>
      <c r="E293" s="16"/>
      <c r="F293" s="16"/>
      <c r="G293" s="16"/>
      <c r="H293" s="14"/>
      <c r="I293" s="11"/>
      <c r="J293" s="15"/>
      <c r="K293" s="86">
        <v>25</v>
      </c>
      <c r="L293" s="90" t="s">
        <v>207</v>
      </c>
      <c r="M293" s="79"/>
      <c r="N293" s="79"/>
      <c r="O293" s="79"/>
    </row>
    <row r="294" spans="3:15" ht="12.75">
      <c r="C294" s="142"/>
      <c r="E294" s="16"/>
      <c r="F294" s="16"/>
      <c r="G294" s="16"/>
      <c r="H294" s="14"/>
      <c r="I294" s="16"/>
      <c r="J294" s="15"/>
      <c r="K294" s="86"/>
      <c r="L294" s="90" t="s">
        <v>206</v>
      </c>
      <c r="M294" s="79"/>
      <c r="N294" s="79"/>
      <c r="O294" s="79"/>
    </row>
    <row r="295" spans="3:15" ht="12.75">
      <c r="C295" s="142"/>
      <c r="E295" s="16" t="s">
        <v>126</v>
      </c>
      <c r="F295" s="16"/>
      <c r="G295" s="16"/>
      <c r="H295" s="14"/>
      <c r="I295" s="16"/>
      <c r="J295" s="15"/>
      <c r="K295" s="86"/>
      <c r="L295" s="79"/>
      <c r="M295" s="79"/>
      <c r="N295" s="79"/>
      <c r="O295" s="79"/>
    </row>
    <row r="296" spans="3:15" ht="12.75">
      <c r="C296" s="142"/>
      <c r="E296" s="16" t="s">
        <v>127</v>
      </c>
      <c r="F296" s="16"/>
      <c r="G296" s="16"/>
      <c r="H296" s="14"/>
      <c r="I296" s="16"/>
      <c r="J296" s="15"/>
      <c r="K296" s="86"/>
      <c r="L296" s="82"/>
      <c r="M296" s="82"/>
      <c r="N296" s="82"/>
      <c r="O296" s="82"/>
    </row>
    <row r="297" spans="3:15" ht="12.75">
      <c r="C297" s="142"/>
      <c r="E297" s="16"/>
      <c r="F297" s="16"/>
      <c r="G297" s="16"/>
      <c r="H297" s="14"/>
      <c r="I297" s="16"/>
      <c r="J297" s="15"/>
      <c r="K297" s="86"/>
      <c r="L297" s="82"/>
      <c r="M297" s="82"/>
      <c r="N297" s="82"/>
      <c r="O297" s="82"/>
    </row>
    <row r="298" spans="3:15" ht="12.75">
      <c r="C298" s="142"/>
      <c r="D298" s="3" t="s">
        <v>163</v>
      </c>
      <c r="E298" s="16"/>
      <c r="F298" s="16"/>
      <c r="G298" s="16"/>
      <c r="H298" s="14"/>
      <c r="I298" s="11"/>
      <c r="J298" s="15"/>
      <c r="K298" s="86">
        <v>25</v>
      </c>
      <c r="L298" s="82"/>
      <c r="M298" s="82"/>
      <c r="N298" s="82"/>
      <c r="O298" s="82"/>
    </row>
    <row r="299" spans="3:15" ht="12.75">
      <c r="C299" s="142"/>
      <c r="E299" s="16"/>
      <c r="F299" s="16"/>
      <c r="G299" s="16"/>
      <c r="H299" s="14"/>
      <c r="I299" s="16"/>
      <c r="J299" s="15"/>
      <c r="K299" s="86"/>
      <c r="L299" s="82"/>
      <c r="M299" s="82"/>
      <c r="N299" s="82"/>
      <c r="O299" s="82"/>
    </row>
    <row r="300" spans="3:15" ht="12.75">
      <c r="C300" s="142"/>
      <c r="E300" s="16" t="s">
        <v>128</v>
      </c>
      <c r="F300" s="16"/>
      <c r="G300" s="16"/>
      <c r="H300" s="14"/>
      <c r="I300" s="16"/>
      <c r="J300" s="15"/>
      <c r="K300" s="86"/>
      <c r="L300" s="82"/>
      <c r="M300" s="82"/>
      <c r="N300" s="82"/>
      <c r="O300" s="82"/>
    </row>
    <row r="301" spans="3:15" ht="12.75">
      <c r="C301" s="142"/>
      <c r="E301" s="16"/>
      <c r="F301" s="16"/>
      <c r="G301" s="16"/>
      <c r="H301" s="14"/>
      <c r="I301" s="16"/>
      <c r="J301" s="15"/>
      <c r="K301" s="86"/>
      <c r="L301" s="82"/>
      <c r="M301" s="82"/>
      <c r="N301" s="82"/>
      <c r="O301" s="82"/>
    </row>
    <row r="302" spans="3:15" ht="12.75">
      <c r="C302" s="142"/>
      <c r="D302" s="3" t="s">
        <v>129</v>
      </c>
      <c r="E302" s="16"/>
      <c r="F302" s="16"/>
      <c r="G302" s="16"/>
      <c r="H302" s="14"/>
      <c r="I302" s="11"/>
      <c r="J302" s="15"/>
      <c r="K302" s="86">
        <v>25</v>
      </c>
      <c r="L302" s="82"/>
      <c r="M302" s="82"/>
      <c r="N302" s="82"/>
      <c r="O302" s="82"/>
    </row>
    <row r="303" spans="3:15" ht="12.75">
      <c r="C303" s="142"/>
      <c r="E303" s="16"/>
      <c r="F303" s="16"/>
      <c r="G303" s="16"/>
      <c r="H303" s="14"/>
      <c r="I303" s="16"/>
      <c r="J303" s="15"/>
      <c r="K303" s="86"/>
      <c r="L303" s="82"/>
      <c r="M303" s="82"/>
      <c r="N303" s="82"/>
      <c r="O303" s="82"/>
    </row>
    <row r="304" spans="3:15" ht="12.75">
      <c r="C304" s="142"/>
      <c r="E304" s="16" t="s">
        <v>130</v>
      </c>
      <c r="F304" s="16"/>
      <c r="G304" s="16"/>
      <c r="H304" s="14"/>
      <c r="I304" s="16"/>
      <c r="J304" s="15"/>
      <c r="K304" s="86"/>
      <c r="L304" s="82"/>
      <c r="M304" s="82"/>
      <c r="N304" s="82"/>
      <c r="O304" s="82"/>
    </row>
    <row r="305" spans="3:15" ht="13.5" thickBot="1">
      <c r="C305" s="143"/>
      <c r="D305" s="5"/>
      <c r="E305" s="18" t="s">
        <v>131</v>
      </c>
      <c r="F305" s="18"/>
      <c r="G305" s="18"/>
      <c r="H305" s="26"/>
      <c r="I305" s="18"/>
      <c r="J305" s="19"/>
      <c r="K305" s="86"/>
      <c r="L305" s="82"/>
      <c r="M305" s="82"/>
      <c r="N305" s="82"/>
      <c r="O305" s="82"/>
    </row>
    <row r="306" spans="3:15" ht="13.5" thickTop="1">
      <c r="C306" s="20"/>
      <c r="D306" s="49"/>
      <c r="E306" s="20"/>
      <c r="F306" s="20"/>
      <c r="G306" s="20"/>
      <c r="H306" s="9"/>
      <c r="I306" s="20"/>
      <c r="J306" s="20"/>
      <c r="K306" s="86">
        <f>SUM(K287:K305)</f>
        <v>100</v>
      </c>
      <c r="L306" s="82"/>
      <c r="M306" s="82"/>
      <c r="N306" s="82"/>
      <c r="O306" s="82"/>
    </row>
    <row r="307" spans="3:15" ht="13.5" thickBot="1">
      <c r="C307" s="20"/>
      <c r="D307" s="49"/>
      <c r="E307" s="20"/>
      <c r="F307" s="20"/>
      <c r="G307" s="20"/>
      <c r="H307" s="9"/>
      <c r="I307" s="20"/>
      <c r="J307" s="20"/>
      <c r="K307" s="82"/>
      <c r="L307" s="82"/>
      <c r="M307" s="82"/>
      <c r="N307" s="82"/>
      <c r="O307" s="82"/>
    </row>
    <row r="308" spans="3:15" ht="13.5" thickTop="1">
      <c r="C308" s="147"/>
      <c r="D308" s="122"/>
      <c r="E308" s="122"/>
      <c r="F308" s="122"/>
      <c r="G308" s="122"/>
      <c r="H308" s="122"/>
      <c r="I308" s="122"/>
      <c r="J308" s="123"/>
      <c r="K308" s="82"/>
      <c r="L308" s="82"/>
      <c r="M308" s="82"/>
      <c r="N308" s="82"/>
      <c r="O308" s="82"/>
    </row>
    <row r="309" spans="3:15" ht="12.75">
      <c r="C309" s="124"/>
      <c r="D309" s="125"/>
      <c r="E309" s="125"/>
      <c r="F309" s="125"/>
      <c r="G309" s="125"/>
      <c r="H309" s="125"/>
      <c r="I309" s="125"/>
      <c r="J309" s="126"/>
      <c r="K309" s="82"/>
      <c r="L309" s="82"/>
      <c r="M309" s="82"/>
      <c r="N309" s="82"/>
      <c r="O309" s="82"/>
    </row>
    <row r="310" spans="3:15" ht="12.75">
      <c r="C310" s="144" t="s">
        <v>71</v>
      </c>
      <c r="D310" s="3" t="s">
        <v>108</v>
      </c>
      <c r="E310" s="16"/>
      <c r="F310" s="16"/>
      <c r="G310" s="16"/>
      <c r="H310" s="14"/>
      <c r="I310" s="11"/>
      <c r="J310" s="15"/>
      <c r="K310" s="86">
        <v>30</v>
      </c>
      <c r="L310" s="82"/>
      <c r="M310" s="82"/>
      <c r="N310" s="82"/>
      <c r="O310" s="82"/>
    </row>
    <row r="311" spans="3:15" ht="12.75">
      <c r="C311" s="144"/>
      <c r="E311" s="16"/>
      <c r="F311" s="16"/>
      <c r="G311" s="16"/>
      <c r="H311" s="14"/>
      <c r="I311" s="16"/>
      <c r="J311" s="15"/>
      <c r="K311" s="86"/>
      <c r="L311" s="82"/>
      <c r="M311" s="82"/>
      <c r="N311" s="82"/>
      <c r="O311" s="82"/>
    </row>
    <row r="312" spans="3:15" ht="12.75">
      <c r="C312" s="144"/>
      <c r="D312" s="3" t="s">
        <v>109</v>
      </c>
      <c r="E312" s="16"/>
      <c r="F312" s="16"/>
      <c r="G312" s="16"/>
      <c r="H312" s="14"/>
      <c r="I312" s="16"/>
      <c r="J312" s="15"/>
      <c r="K312" s="86"/>
      <c r="L312" s="82"/>
      <c r="M312" s="82"/>
      <c r="N312" s="82"/>
      <c r="O312" s="82"/>
    </row>
    <row r="313" spans="3:15" ht="12.75">
      <c r="C313" s="144"/>
      <c r="E313" s="16"/>
      <c r="F313" s="16"/>
      <c r="G313" s="16"/>
      <c r="H313" s="14"/>
      <c r="I313" s="16"/>
      <c r="J313" s="15"/>
      <c r="K313" s="86"/>
      <c r="L313" s="82"/>
      <c r="M313" s="82"/>
      <c r="N313" s="82"/>
      <c r="O313" s="82"/>
    </row>
    <row r="314" spans="3:15" ht="12.75">
      <c r="C314" s="144"/>
      <c r="E314" s="16" t="s">
        <v>110</v>
      </c>
      <c r="F314" s="16"/>
      <c r="G314" s="16"/>
      <c r="H314" s="14"/>
      <c r="I314" s="11"/>
      <c r="J314" s="15"/>
      <c r="K314" s="86">
        <v>25</v>
      </c>
      <c r="L314" s="82"/>
      <c r="M314" s="82"/>
      <c r="N314" s="82"/>
      <c r="O314" s="82"/>
    </row>
    <row r="315" spans="3:15" ht="12.75">
      <c r="C315" s="144"/>
      <c r="E315" s="16" t="s">
        <v>111</v>
      </c>
      <c r="F315" s="16"/>
      <c r="G315" s="16"/>
      <c r="H315" s="14"/>
      <c r="I315" s="11"/>
      <c r="J315" s="15"/>
      <c r="K315" s="86">
        <v>5</v>
      </c>
      <c r="L315" s="82"/>
      <c r="M315" s="82"/>
      <c r="N315" s="82"/>
      <c r="O315" s="82"/>
    </row>
    <row r="316" spans="3:15" ht="12.75">
      <c r="C316" s="144"/>
      <c r="E316" s="16" t="s">
        <v>112</v>
      </c>
      <c r="F316" s="16"/>
      <c r="G316" s="16"/>
      <c r="H316" s="14"/>
      <c r="I316" s="11"/>
      <c r="J316" s="15"/>
      <c r="K316" s="86">
        <v>5</v>
      </c>
      <c r="L316" s="82"/>
      <c r="M316" s="82"/>
      <c r="N316" s="82"/>
      <c r="O316" s="82"/>
    </row>
    <row r="317" spans="3:15" ht="12.75">
      <c r="C317" s="144"/>
      <c r="E317" s="16" t="s">
        <v>113</v>
      </c>
      <c r="F317" s="16"/>
      <c r="G317" s="16"/>
      <c r="H317" s="14"/>
      <c r="I317" s="11"/>
      <c r="J317" s="15"/>
      <c r="K317" s="86">
        <v>10</v>
      </c>
      <c r="L317" s="82"/>
      <c r="M317" s="82"/>
      <c r="N317" s="82"/>
      <c r="O317" s="82"/>
    </row>
    <row r="318" spans="3:15" ht="12.75">
      <c r="C318" s="144"/>
      <c r="E318" s="16" t="s">
        <v>114</v>
      </c>
      <c r="F318" s="16"/>
      <c r="G318" s="16"/>
      <c r="H318" s="14"/>
      <c r="I318" s="11"/>
      <c r="J318" s="15"/>
      <c r="K318" s="86">
        <v>10</v>
      </c>
      <c r="L318" s="82"/>
      <c r="M318" s="82"/>
      <c r="N318" s="82"/>
      <c r="O318" s="82"/>
    </row>
    <row r="319" spans="3:15" ht="12.75">
      <c r="C319" s="144"/>
      <c r="E319" s="16" t="s">
        <v>115</v>
      </c>
      <c r="F319" s="16"/>
      <c r="G319" s="16"/>
      <c r="H319" s="14"/>
      <c r="I319" s="11"/>
      <c r="J319" s="15"/>
      <c r="K319" s="86">
        <v>5</v>
      </c>
      <c r="L319" s="82"/>
      <c r="M319" s="82"/>
      <c r="N319" s="82"/>
      <c r="O319" s="82"/>
    </row>
    <row r="320" spans="3:15" ht="13.5" thickBot="1">
      <c r="C320" s="145"/>
      <c r="D320" s="5"/>
      <c r="E320" s="18" t="s">
        <v>116</v>
      </c>
      <c r="F320" s="18"/>
      <c r="G320" s="18"/>
      <c r="H320" s="26"/>
      <c r="I320" s="11"/>
      <c r="J320" s="19"/>
      <c r="K320" s="86">
        <v>10</v>
      </c>
      <c r="L320" s="82"/>
      <c r="M320" s="82"/>
      <c r="N320" s="82"/>
      <c r="O320" s="82"/>
    </row>
    <row r="321" spans="3:15" ht="13.5" thickTop="1">
      <c r="C321" s="20"/>
      <c r="D321" s="49"/>
      <c r="E321" s="20"/>
      <c r="F321" s="20"/>
      <c r="G321" s="20"/>
      <c r="H321" s="9"/>
      <c r="I321" s="20"/>
      <c r="J321" s="20"/>
      <c r="K321" s="86">
        <f>SUM(K310:K320)</f>
        <v>100</v>
      </c>
      <c r="L321" s="82"/>
      <c r="M321" s="82"/>
      <c r="N321" s="82"/>
      <c r="O321" s="82"/>
    </row>
    <row r="322" spans="3:15" ht="12.75">
      <c r="C322" s="20"/>
      <c r="D322" s="49"/>
      <c r="E322" s="20"/>
      <c r="F322" s="20"/>
      <c r="G322" s="20"/>
      <c r="H322" s="9"/>
      <c r="I322" s="20"/>
      <c r="J322" s="20"/>
      <c r="K322" s="82"/>
      <c r="L322" s="82"/>
      <c r="M322" s="82"/>
      <c r="N322" s="82"/>
      <c r="O322" s="82"/>
    </row>
    <row r="323" spans="3:15" ht="13.5" thickBot="1">
      <c r="C323" s="34"/>
      <c r="D323" s="49"/>
      <c r="E323" s="20"/>
      <c r="F323" s="20"/>
      <c r="G323" s="20"/>
      <c r="H323" s="9"/>
      <c r="I323" s="20"/>
      <c r="J323" s="20"/>
      <c r="K323" s="82"/>
      <c r="L323" s="82"/>
      <c r="M323" s="82"/>
      <c r="N323" s="82"/>
      <c r="O323" s="82"/>
    </row>
    <row r="324" spans="3:15" ht="13.5" thickTop="1">
      <c r="C324" s="149"/>
      <c r="D324" s="116"/>
      <c r="E324" s="116"/>
      <c r="F324" s="116"/>
      <c r="G324" s="116"/>
      <c r="H324" s="116"/>
      <c r="I324" s="116"/>
      <c r="J324" s="117"/>
      <c r="K324" s="82"/>
      <c r="L324" s="82"/>
      <c r="M324" s="82"/>
      <c r="N324" s="82"/>
      <c r="O324" s="82"/>
    </row>
    <row r="325" spans="3:15" ht="12.75">
      <c r="C325" s="118"/>
      <c r="D325" s="119"/>
      <c r="E325" s="119"/>
      <c r="F325" s="119"/>
      <c r="G325" s="119"/>
      <c r="H325" s="119"/>
      <c r="I325" s="119"/>
      <c r="J325" s="120"/>
      <c r="K325" s="82"/>
      <c r="L325" s="82"/>
      <c r="M325" s="82"/>
      <c r="N325" s="82"/>
      <c r="O325" s="82"/>
    </row>
    <row r="326" spans="3:15" ht="12.75">
      <c r="C326" s="138" t="s">
        <v>72</v>
      </c>
      <c r="D326" s="3" t="s">
        <v>132</v>
      </c>
      <c r="E326" s="16"/>
      <c r="F326" s="16"/>
      <c r="G326" s="16"/>
      <c r="H326" s="14"/>
      <c r="I326" s="11"/>
      <c r="J326" s="15"/>
      <c r="K326" s="86">
        <v>20</v>
      </c>
      <c r="L326" s="82"/>
      <c r="M326" s="82"/>
      <c r="N326" s="82"/>
      <c r="O326" s="82"/>
    </row>
    <row r="327" spans="3:15" ht="12.75">
      <c r="C327" s="138"/>
      <c r="D327" s="3" t="s">
        <v>133</v>
      </c>
      <c r="E327" s="16"/>
      <c r="F327" s="16"/>
      <c r="G327" s="16"/>
      <c r="H327" s="14"/>
      <c r="I327" s="11"/>
      <c r="J327" s="15"/>
      <c r="K327" s="86">
        <v>10</v>
      </c>
      <c r="L327" s="82"/>
      <c r="M327" s="82"/>
      <c r="N327" s="82"/>
      <c r="O327" s="82"/>
    </row>
    <row r="328" spans="3:15" ht="12.75">
      <c r="C328" s="138"/>
      <c r="D328" s="3" t="s">
        <v>134</v>
      </c>
      <c r="E328" s="16"/>
      <c r="F328" s="16"/>
      <c r="G328" s="16"/>
      <c r="H328" s="14"/>
      <c r="I328" s="11"/>
      <c r="J328" s="15"/>
      <c r="K328" s="86">
        <v>5</v>
      </c>
      <c r="L328" s="82"/>
      <c r="M328" s="82"/>
      <c r="N328" s="82"/>
      <c r="O328" s="82"/>
    </row>
    <row r="329" spans="3:15" ht="12.75">
      <c r="C329" s="138"/>
      <c r="D329" s="3" t="s">
        <v>135</v>
      </c>
      <c r="E329" s="16"/>
      <c r="F329" s="16"/>
      <c r="G329" s="16"/>
      <c r="H329" s="14"/>
      <c r="I329" s="11"/>
      <c r="J329" s="15"/>
      <c r="K329" s="86">
        <v>10</v>
      </c>
      <c r="L329" s="82"/>
      <c r="M329" s="82"/>
      <c r="N329" s="82"/>
      <c r="O329" s="82"/>
    </row>
    <row r="330" spans="3:15" ht="12.75">
      <c r="C330" s="138"/>
      <c r="D330" s="3" t="s">
        <v>136</v>
      </c>
      <c r="E330" s="16"/>
      <c r="F330" s="16"/>
      <c r="G330" s="16"/>
      <c r="H330" s="14"/>
      <c r="I330" s="11"/>
      <c r="J330" s="15"/>
      <c r="K330" s="86">
        <v>5</v>
      </c>
      <c r="L330" s="82"/>
      <c r="M330" s="82"/>
      <c r="N330" s="82"/>
      <c r="O330" s="82"/>
    </row>
    <row r="331" spans="3:15" ht="12.75">
      <c r="C331" s="138"/>
      <c r="D331" s="3" t="s">
        <v>137</v>
      </c>
      <c r="E331" s="16"/>
      <c r="F331" s="16"/>
      <c r="G331" s="16"/>
      <c r="H331" s="14"/>
      <c r="I331" s="11"/>
      <c r="J331" s="15"/>
      <c r="K331" s="86">
        <v>5</v>
      </c>
      <c r="L331" s="82"/>
      <c r="M331" s="82"/>
      <c r="N331" s="82"/>
      <c r="O331" s="82"/>
    </row>
    <row r="332" spans="3:15" ht="12.75">
      <c r="C332" s="138"/>
      <c r="D332" s="3" t="s">
        <v>138</v>
      </c>
      <c r="E332" s="16"/>
      <c r="F332" s="16"/>
      <c r="G332" s="16"/>
      <c r="H332" s="14"/>
      <c r="I332" s="11"/>
      <c r="J332" s="15"/>
      <c r="K332" s="86">
        <v>20</v>
      </c>
      <c r="L332" s="82"/>
      <c r="M332" s="82"/>
      <c r="N332" s="82"/>
      <c r="O332" s="82"/>
    </row>
    <row r="333" spans="3:15" ht="12.75">
      <c r="C333" s="138"/>
      <c r="D333" s="3" t="s">
        <v>139</v>
      </c>
      <c r="E333" s="16"/>
      <c r="F333" s="16"/>
      <c r="G333" s="16"/>
      <c r="H333" s="14"/>
      <c r="I333" s="11"/>
      <c r="J333" s="15"/>
      <c r="K333" s="86">
        <v>20</v>
      </c>
      <c r="L333" s="82"/>
      <c r="M333" s="82"/>
      <c r="N333" s="82"/>
      <c r="O333" s="82"/>
    </row>
    <row r="334" spans="3:15" ht="13.5" thickBot="1">
      <c r="C334" s="139"/>
      <c r="D334" s="5" t="s">
        <v>140</v>
      </c>
      <c r="E334" s="18"/>
      <c r="F334" s="18"/>
      <c r="G334" s="18"/>
      <c r="H334" s="26"/>
      <c r="I334" s="11"/>
      <c r="J334" s="19"/>
      <c r="K334" s="86">
        <v>5</v>
      </c>
      <c r="L334" s="82"/>
      <c r="M334" s="82"/>
      <c r="N334" s="82"/>
      <c r="O334" s="82"/>
    </row>
    <row r="335" spans="3:15" ht="13.5" thickTop="1">
      <c r="C335" s="20"/>
      <c r="D335" s="49"/>
      <c r="E335" s="20"/>
      <c r="F335" s="20"/>
      <c r="G335" s="20"/>
      <c r="H335" s="9"/>
      <c r="I335" s="20"/>
      <c r="J335" s="20"/>
      <c r="K335" s="86">
        <f>SUM(K326:K334)</f>
        <v>100</v>
      </c>
      <c r="L335" s="82"/>
      <c r="M335" s="82"/>
      <c r="N335" s="82"/>
      <c r="O335" s="82"/>
    </row>
    <row r="336" spans="3:15" ht="12.75">
      <c r="C336" s="20"/>
      <c r="D336" s="49"/>
      <c r="E336" s="20"/>
      <c r="F336" s="20"/>
      <c r="G336" s="20"/>
      <c r="H336" s="9"/>
      <c r="I336" s="20"/>
      <c r="J336" s="20"/>
      <c r="K336" s="86"/>
      <c r="L336" s="82"/>
      <c r="M336" s="82"/>
      <c r="N336" s="82"/>
      <c r="O336" s="82"/>
    </row>
    <row r="337" spans="3:15" ht="12.75">
      <c r="C337" s="20"/>
      <c r="D337" s="49"/>
      <c r="E337" s="20"/>
      <c r="F337" s="20"/>
      <c r="G337" s="20"/>
      <c r="H337" s="9"/>
      <c r="I337" s="20"/>
      <c r="J337" s="20"/>
      <c r="K337" s="86"/>
      <c r="L337" s="82"/>
      <c r="M337" s="82"/>
      <c r="N337" s="82"/>
      <c r="O337" s="82"/>
    </row>
    <row r="338" spans="3:15" ht="12.75">
      <c r="C338" s="20"/>
      <c r="D338" s="49"/>
      <c r="E338" s="20"/>
      <c r="F338" s="20"/>
      <c r="G338" s="20"/>
      <c r="H338" s="9"/>
      <c r="I338" s="20"/>
      <c r="J338" s="20"/>
      <c r="K338" s="86"/>
      <c r="L338" s="82"/>
      <c r="M338" s="82"/>
      <c r="N338" s="82"/>
      <c r="O338" s="82"/>
    </row>
    <row r="339" spans="11:15" ht="12.75">
      <c r="K339" s="82"/>
      <c r="L339" s="82"/>
      <c r="M339" s="82"/>
      <c r="N339" s="82"/>
      <c r="O339" s="82"/>
    </row>
    <row r="340" spans="4:15" ht="12.75">
      <c r="D340" s="150" t="s">
        <v>236</v>
      </c>
      <c r="E340" s="151"/>
      <c r="F340" s="151"/>
      <c r="G340" s="151"/>
      <c r="H340" s="151"/>
      <c r="I340" s="151"/>
      <c r="J340" s="151"/>
      <c r="K340" s="82"/>
      <c r="L340" s="82"/>
      <c r="M340" s="82"/>
      <c r="N340" s="82"/>
      <c r="O340" s="82"/>
    </row>
    <row r="341" spans="4:15" ht="12.75">
      <c r="D341" s="150"/>
      <c r="E341" s="151"/>
      <c r="F341" s="151"/>
      <c r="G341" s="151"/>
      <c r="H341" s="151"/>
      <c r="I341" s="151"/>
      <c r="J341" s="151"/>
      <c r="K341" s="82"/>
      <c r="L341" s="82"/>
      <c r="M341" s="82"/>
      <c r="N341" s="82"/>
      <c r="O341" s="82"/>
    </row>
    <row r="342" spans="11:15" ht="12.75">
      <c r="K342" s="82"/>
      <c r="L342" s="82"/>
      <c r="M342" s="82"/>
      <c r="N342" s="82"/>
      <c r="O342" s="82"/>
    </row>
    <row r="343" spans="11:15" ht="12.75">
      <c r="K343" s="82"/>
      <c r="L343" s="82"/>
      <c r="M343" s="82"/>
      <c r="N343" s="82"/>
      <c r="O343" s="82"/>
    </row>
    <row r="344" spans="11:15" ht="12.75">
      <c r="K344" s="82"/>
      <c r="L344" s="82"/>
      <c r="M344" s="82"/>
      <c r="N344" s="82"/>
      <c r="O344" s="82"/>
    </row>
    <row r="345" spans="11:15" ht="12.75">
      <c r="K345" s="82"/>
      <c r="L345" s="82"/>
      <c r="M345" s="82"/>
      <c r="N345" s="82"/>
      <c r="O345" s="82"/>
    </row>
    <row r="346" spans="11:15" ht="12.75">
      <c r="K346" s="82"/>
      <c r="L346" s="82"/>
      <c r="M346" s="82"/>
      <c r="N346" s="82"/>
      <c r="O346" s="82"/>
    </row>
    <row r="347" spans="11:15" ht="12.75">
      <c r="K347" s="82"/>
      <c r="L347" s="82"/>
      <c r="M347" s="82"/>
      <c r="N347" s="82"/>
      <c r="O347" s="82"/>
    </row>
    <row r="348" spans="11:15" ht="12.75">
      <c r="K348" s="82"/>
      <c r="L348" s="82"/>
      <c r="M348" s="82"/>
      <c r="N348" s="82"/>
      <c r="O348" s="82"/>
    </row>
    <row r="349" spans="11:15" ht="12.75">
      <c r="K349" s="82"/>
      <c r="L349" s="82"/>
      <c r="M349" s="82"/>
      <c r="N349" s="82"/>
      <c r="O349" s="82"/>
    </row>
    <row r="350" spans="11:15" ht="12.75">
      <c r="K350" s="82"/>
      <c r="L350" s="82"/>
      <c r="M350" s="82"/>
      <c r="N350" s="82"/>
      <c r="O350" s="82"/>
    </row>
    <row r="351" spans="11:15" ht="12.75">
      <c r="K351" s="82"/>
      <c r="L351" s="82"/>
      <c r="M351" s="82"/>
      <c r="N351" s="82"/>
      <c r="O351" s="82"/>
    </row>
    <row r="352" spans="11:15" ht="12.75">
      <c r="K352" s="82"/>
      <c r="L352" s="82"/>
      <c r="M352" s="82"/>
      <c r="N352" s="82"/>
      <c r="O352" s="82"/>
    </row>
    <row r="353" spans="11:15" ht="12.75">
      <c r="K353" s="82"/>
      <c r="L353" s="82"/>
      <c r="M353" s="82"/>
      <c r="N353" s="82"/>
      <c r="O353" s="82"/>
    </row>
    <row r="354" spans="11:15" ht="12.75">
      <c r="K354" s="82"/>
      <c r="L354" s="82"/>
      <c r="M354" s="82"/>
      <c r="N354" s="82"/>
      <c r="O354" s="82"/>
    </row>
    <row r="355" spans="11:15" ht="12.75">
      <c r="K355" s="82"/>
      <c r="L355" s="82"/>
      <c r="M355" s="82"/>
      <c r="N355" s="82"/>
      <c r="O355" s="82"/>
    </row>
    <row r="356" spans="11:15" ht="12.75">
      <c r="K356" s="82"/>
      <c r="L356" s="82"/>
      <c r="M356" s="82"/>
      <c r="N356" s="82"/>
      <c r="O356" s="82"/>
    </row>
    <row r="357" spans="11:15" ht="12.75">
      <c r="K357" s="82"/>
      <c r="L357" s="82"/>
      <c r="M357" s="82"/>
      <c r="N357" s="82"/>
      <c r="O357" s="82"/>
    </row>
    <row r="358" spans="11:15" ht="12.75">
      <c r="K358" s="82"/>
      <c r="L358" s="82"/>
      <c r="M358" s="82"/>
      <c r="N358" s="82"/>
      <c r="O358" s="82"/>
    </row>
    <row r="359" spans="11:15" ht="12.75">
      <c r="K359" s="82"/>
      <c r="L359" s="82"/>
      <c r="M359" s="82"/>
      <c r="N359" s="82"/>
      <c r="O359" s="82"/>
    </row>
    <row r="360" spans="11:15" ht="12.75">
      <c r="K360" s="82"/>
      <c r="L360" s="82"/>
      <c r="M360" s="82"/>
      <c r="N360" s="82"/>
      <c r="O360" s="82"/>
    </row>
    <row r="361" spans="11:15" ht="12.75">
      <c r="K361" s="82"/>
      <c r="L361" s="82"/>
      <c r="M361" s="82"/>
      <c r="N361" s="82"/>
      <c r="O361" s="82"/>
    </row>
    <row r="362" spans="11:15" ht="12.75">
      <c r="K362" s="82"/>
      <c r="L362" s="82"/>
      <c r="M362" s="82"/>
      <c r="N362" s="82"/>
      <c r="O362" s="82"/>
    </row>
    <row r="363" spans="11:15" ht="12.75">
      <c r="K363" s="82"/>
      <c r="L363" s="82"/>
      <c r="M363" s="82"/>
      <c r="N363" s="82"/>
      <c r="O363" s="82"/>
    </row>
    <row r="364" spans="11:15" ht="12.75">
      <c r="K364" s="82"/>
      <c r="L364" s="82"/>
      <c r="M364" s="82"/>
      <c r="N364" s="82"/>
      <c r="O364" s="82"/>
    </row>
    <row r="365" spans="11:15" ht="12.75">
      <c r="K365" s="82"/>
      <c r="L365" s="82"/>
      <c r="M365" s="82"/>
      <c r="N365" s="82"/>
      <c r="O365" s="82"/>
    </row>
    <row r="366" spans="11:15" ht="12.75">
      <c r="K366" s="82"/>
      <c r="L366" s="82"/>
      <c r="M366" s="82"/>
      <c r="N366" s="82"/>
      <c r="O366" s="82"/>
    </row>
    <row r="367" spans="11:15" ht="12.75">
      <c r="K367" s="82"/>
      <c r="L367" s="82"/>
      <c r="M367" s="82"/>
      <c r="N367" s="82"/>
      <c r="O367" s="82"/>
    </row>
    <row r="368" spans="11:15" ht="12.75">
      <c r="K368" s="82"/>
      <c r="L368" s="82"/>
      <c r="M368" s="82"/>
      <c r="N368" s="82"/>
      <c r="O368" s="82"/>
    </row>
    <row r="369" spans="11:15" ht="12.75">
      <c r="K369" s="82"/>
      <c r="L369" s="82"/>
      <c r="M369" s="82"/>
      <c r="N369" s="82"/>
      <c r="O369" s="82"/>
    </row>
    <row r="370" spans="3:15" ht="12.75">
      <c r="C370" s="63" t="s">
        <v>201</v>
      </c>
      <c r="K370" s="82"/>
      <c r="L370" s="82"/>
      <c r="M370" s="82"/>
      <c r="N370" s="82"/>
      <c r="O370" s="82"/>
    </row>
    <row r="371" spans="11:15" ht="12.75">
      <c r="K371" s="82"/>
      <c r="L371" s="82"/>
      <c r="M371" s="82"/>
      <c r="N371" s="82"/>
      <c r="O371" s="82"/>
    </row>
    <row r="372" spans="4:15" ht="12.75">
      <c r="D372" s="17" t="s">
        <v>240</v>
      </c>
      <c r="K372" s="82"/>
      <c r="L372" s="82"/>
      <c r="M372" s="82"/>
      <c r="N372" s="82"/>
      <c r="O372" s="82"/>
    </row>
    <row r="373" spans="4:15" ht="12.75">
      <c r="D373" s="17" t="s">
        <v>233</v>
      </c>
      <c r="K373" s="82"/>
      <c r="L373" s="82"/>
      <c r="M373" s="82"/>
      <c r="N373" s="82"/>
      <c r="O373" s="82"/>
    </row>
    <row r="374" spans="11:15" ht="12.75">
      <c r="K374" s="82"/>
      <c r="L374" s="82"/>
      <c r="M374" s="82"/>
      <c r="N374" s="82"/>
      <c r="O374" s="82"/>
    </row>
    <row r="375" spans="4:15" ht="12.75">
      <c r="D375" s="17" t="s">
        <v>247</v>
      </c>
      <c r="K375" s="82"/>
      <c r="L375" s="82"/>
      <c r="M375" s="82"/>
      <c r="N375" s="82"/>
      <c r="O375" s="82"/>
    </row>
    <row r="376" spans="4:15" ht="12.75">
      <c r="D376" s="17" t="s">
        <v>248</v>
      </c>
      <c r="K376" s="82"/>
      <c r="L376" s="82"/>
      <c r="M376" s="82"/>
      <c r="N376" s="82"/>
      <c r="O376" s="82"/>
    </row>
    <row r="377" spans="11:15" ht="12.75">
      <c r="K377" s="82"/>
      <c r="L377" s="82"/>
      <c r="M377" s="82"/>
      <c r="N377" s="82"/>
      <c r="O377" s="82"/>
    </row>
    <row r="378" spans="4:15" ht="12.75">
      <c r="D378" s="17" t="s">
        <v>234</v>
      </c>
      <c r="K378" s="82"/>
      <c r="L378" s="82"/>
      <c r="M378" s="82"/>
      <c r="N378" s="82"/>
      <c r="O378" s="82"/>
    </row>
    <row r="379" spans="4:15" ht="12.75">
      <c r="D379" s="17" t="s">
        <v>235</v>
      </c>
      <c r="K379" s="82"/>
      <c r="L379" s="82"/>
      <c r="M379" s="82"/>
      <c r="N379" s="82"/>
      <c r="O379" s="82"/>
    </row>
    <row r="380" spans="11:15" ht="12.75">
      <c r="K380" s="82"/>
      <c r="L380" s="82"/>
      <c r="M380" s="82"/>
      <c r="N380" s="82"/>
      <c r="O380" s="82"/>
    </row>
    <row r="381" spans="3:15" ht="12.75">
      <c r="C381" s="63" t="s">
        <v>246</v>
      </c>
      <c r="K381" s="82"/>
      <c r="L381" s="82"/>
      <c r="M381" s="82"/>
      <c r="N381" s="82"/>
      <c r="O381" s="82"/>
    </row>
    <row r="382" spans="11:15" ht="12.75">
      <c r="K382" s="82"/>
      <c r="L382" s="82"/>
      <c r="M382" s="82"/>
      <c r="N382" s="82"/>
      <c r="O382" s="82"/>
    </row>
    <row r="383" spans="3:15" ht="12.75">
      <c r="C383" s="63" t="s">
        <v>243</v>
      </c>
      <c r="K383" s="82"/>
      <c r="L383" s="82"/>
      <c r="M383" s="82"/>
      <c r="N383" s="82"/>
      <c r="O383" s="82"/>
    </row>
    <row r="384" spans="11:15" ht="12.75">
      <c r="K384" s="82"/>
      <c r="L384" s="82"/>
      <c r="M384" s="82"/>
      <c r="N384" s="82"/>
      <c r="O384" s="82"/>
    </row>
    <row r="385" spans="4:15" ht="12.75">
      <c r="D385" s="17" t="s">
        <v>244</v>
      </c>
      <c r="K385" s="82"/>
      <c r="L385" s="82"/>
      <c r="M385" s="82"/>
      <c r="N385" s="82"/>
      <c r="O385" s="82"/>
    </row>
    <row r="386" spans="4:15" ht="12.75">
      <c r="D386" s="17" t="s">
        <v>245</v>
      </c>
      <c r="K386" s="82"/>
      <c r="L386" s="82"/>
      <c r="M386" s="82"/>
      <c r="N386" s="82"/>
      <c r="O386" s="82"/>
    </row>
    <row r="387" spans="4:15" ht="12.75">
      <c r="D387" s="17" t="s">
        <v>238</v>
      </c>
      <c r="H387" s="35"/>
      <c r="K387" s="82"/>
      <c r="L387" s="82"/>
      <c r="M387" s="82"/>
      <c r="N387" s="82"/>
      <c r="O387" s="82"/>
    </row>
    <row r="388" spans="4:15" ht="12.75">
      <c r="D388" s="17"/>
      <c r="K388" s="82"/>
      <c r="L388" s="82"/>
      <c r="M388" s="82"/>
      <c r="N388" s="82"/>
      <c r="O388" s="82"/>
    </row>
    <row r="389" spans="4:15" ht="12.75">
      <c r="D389" s="17" t="s">
        <v>239</v>
      </c>
      <c r="K389" s="82"/>
      <c r="L389" s="82"/>
      <c r="M389" s="82"/>
      <c r="N389" s="82"/>
      <c r="O389" s="82"/>
    </row>
    <row r="390" spans="4:15" ht="12.75">
      <c r="D390" s="17" t="s">
        <v>237</v>
      </c>
      <c r="H390" s="17"/>
      <c r="K390" s="82"/>
      <c r="L390" s="82"/>
      <c r="M390" s="82"/>
      <c r="N390" s="82"/>
      <c r="O390" s="82"/>
    </row>
    <row r="391" spans="4:15" ht="12.75">
      <c r="D391" s="17"/>
      <c r="K391" s="82"/>
      <c r="L391" s="82"/>
      <c r="M391" s="82"/>
      <c r="N391" s="82"/>
      <c r="O391" s="82"/>
    </row>
    <row r="392" spans="4:15" ht="12.75">
      <c r="D392" s="17" t="s">
        <v>22</v>
      </c>
      <c r="H392" s="2" t="s">
        <v>179</v>
      </c>
      <c r="I392" s="35">
        <f aca="true" t="shared" si="0" ref="I392:I401">IF(F790=0,"",IF(F790&lt;G790,"lichamelijke oorzaak",IF(F790=G790,"lichamelijke oorzaak","nader onderzoek")))</f>
      </c>
      <c r="K392" s="82"/>
      <c r="L392" s="82"/>
      <c r="M392" s="82"/>
      <c r="N392" s="82"/>
      <c r="O392" s="82"/>
    </row>
    <row r="393" spans="4:15" ht="12.75">
      <c r="D393" s="17" t="s">
        <v>164</v>
      </c>
      <c r="H393" s="2" t="s">
        <v>179</v>
      </c>
      <c r="I393" s="35">
        <f t="shared" si="0"/>
      </c>
      <c r="K393" s="82"/>
      <c r="L393" s="82"/>
      <c r="M393" s="82"/>
      <c r="N393" s="82"/>
      <c r="O393" s="82"/>
    </row>
    <row r="394" spans="4:15" ht="12.75">
      <c r="D394" s="17" t="s">
        <v>5</v>
      </c>
      <c r="H394" s="2" t="s">
        <v>179</v>
      </c>
      <c r="I394" s="35">
        <f t="shared" si="0"/>
      </c>
      <c r="K394" s="82"/>
      <c r="L394" s="82"/>
      <c r="M394" s="82"/>
      <c r="N394" s="82"/>
      <c r="O394" s="82"/>
    </row>
    <row r="395" spans="4:15" ht="12.75">
      <c r="D395" s="17" t="s">
        <v>156</v>
      </c>
      <c r="H395" s="2" t="s">
        <v>179</v>
      </c>
      <c r="I395" s="35">
        <f t="shared" si="0"/>
      </c>
      <c r="K395" s="82"/>
      <c r="L395" s="82"/>
      <c r="M395" s="82"/>
      <c r="N395" s="82"/>
      <c r="O395" s="82"/>
    </row>
    <row r="396" spans="4:15" ht="12.75">
      <c r="D396" s="17" t="s">
        <v>180</v>
      </c>
      <c r="H396" s="2" t="s">
        <v>179</v>
      </c>
      <c r="I396" s="35">
        <f t="shared" si="0"/>
      </c>
      <c r="K396" s="82"/>
      <c r="L396" s="82"/>
      <c r="M396" s="82"/>
      <c r="N396" s="82"/>
      <c r="O396" s="82"/>
    </row>
    <row r="397" spans="4:15" ht="12.75">
      <c r="D397" s="17" t="s">
        <v>158</v>
      </c>
      <c r="H397" s="2" t="s">
        <v>179</v>
      </c>
      <c r="I397" s="35">
        <f t="shared" si="0"/>
      </c>
      <c r="K397" s="82"/>
      <c r="L397" s="82"/>
      <c r="M397" s="82"/>
      <c r="N397" s="82"/>
      <c r="O397" s="82"/>
    </row>
    <row r="398" spans="4:15" ht="12.75">
      <c r="D398" s="17" t="s">
        <v>68</v>
      </c>
      <c r="H398" s="2" t="s">
        <v>179</v>
      </c>
      <c r="I398" s="35">
        <f t="shared" si="0"/>
      </c>
      <c r="K398" s="82"/>
      <c r="L398" s="82"/>
      <c r="M398" s="82"/>
      <c r="N398" s="82"/>
      <c r="O398" s="82"/>
    </row>
    <row r="399" spans="4:15" ht="12.75">
      <c r="D399" s="17" t="s">
        <v>69</v>
      </c>
      <c r="H399" s="2" t="s">
        <v>179</v>
      </c>
      <c r="I399" s="35">
        <f t="shared" si="0"/>
      </c>
      <c r="K399" s="82"/>
      <c r="L399" s="82"/>
      <c r="M399" s="82"/>
      <c r="N399" s="82"/>
      <c r="O399" s="82"/>
    </row>
    <row r="400" spans="4:15" ht="12.75">
      <c r="D400" s="17" t="s">
        <v>70</v>
      </c>
      <c r="H400" s="2" t="s">
        <v>179</v>
      </c>
      <c r="I400" s="35">
        <f t="shared" si="0"/>
      </c>
      <c r="K400" s="82"/>
      <c r="L400" s="82"/>
      <c r="M400" s="82"/>
      <c r="N400" s="82"/>
      <c r="O400" s="82"/>
    </row>
    <row r="401" spans="4:15" ht="12.75">
      <c r="D401" s="17" t="s">
        <v>72</v>
      </c>
      <c r="H401" s="2" t="s">
        <v>179</v>
      </c>
      <c r="I401" s="35">
        <f t="shared" si="0"/>
      </c>
      <c r="K401" s="82"/>
      <c r="L401" s="82"/>
      <c r="M401" s="82"/>
      <c r="N401" s="82"/>
      <c r="O401" s="82"/>
    </row>
    <row r="402" spans="11:15" ht="12.75">
      <c r="K402" s="82"/>
      <c r="L402" s="82"/>
      <c r="M402" s="82"/>
      <c r="N402" s="82"/>
      <c r="O402" s="82"/>
    </row>
    <row r="403" spans="3:15" ht="12.75">
      <c r="C403" s="63" t="s">
        <v>253</v>
      </c>
      <c r="K403" s="82"/>
      <c r="L403" s="82"/>
      <c r="M403" s="82"/>
      <c r="N403" s="82"/>
      <c r="O403" s="82"/>
    </row>
    <row r="404" spans="11:15" ht="12.75">
      <c r="K404" s="82"/>
      <c r="L404" s="82"/>
      <c r="M404" s="82"/>
      <c r="N404" s="82"/>
      <c r="O404" s="82"/>
    </row>
    <row r="405" spans="7:15" ht="12.75">
      <c r="G405" s="2"/>
      <c r="K405" s="82"/>
      <c r="L405" s="82"/>
      <c r="M405" s="82"/>
      <c r="N405" s="82"/>
      <c r="O405" s="82"/>
    </row>
    <row r="406" spans="11:15" ht="12.75">
      <c r="K406" s="82"/>
      <c r="L406" s="82"/>
      <c r="M406" s="82"/>
      <c r="N406" s="82"/>
      <c r="O406" s="82"/>
    </row>
    <row r="407" spans="6:15" ht="12.75">
      <c r="F407" s="35"/>
      <c r="G407" s="36"/>
      <c r="K407" s="82"/>
      <c r="L407" s="82"/>
      <c r="M407" s="82"/>
      <c r="N407" s="82"/>
      <c r="O407" s="82"/>
    </row>
    <row r="408" spans="6:15" ht="12.75">
      <c r="F408" s="37"/>
      <c r="K408" s="82"/>
      <c r="L408" s="82"/>
      <c r="M408" s="82"/>
      <c r="N408" s="82"/>
      <c r="O408" s="82"/>
    </row>
    <row r="409" spans="11:15" ht="12.75">
      <c r="K409" s="82"/>
      <c r="L409" s="82"/>
      <c r="M409" s="82"/>
      <c r="N409" s="82"/>
      <c r="O409" s="82"/>
    </row>
    <row r="410" spans="11:15" ht="12.75">
      <c r="K410" s="82"/>
      <c r="L410" s="82"/>
      <c r="M410" s="82"/>
      <c r="N410" s="82"/>
      <c r="O410" s="82"/>
    </row>
    <row r="411" spans="1:108" s="68" customFormat="1" ht="12.75">
      <c r="A411" s="22"/>
      <c r="B411" s="22"/>
      <c r="C411" s="22"/>
      <c r="D411" s="64"/>
      <c r="E411" s="22"/>
      <c r="F411" s="22"/>
      <c r="G411" s="22"/>
      <c r="H411" s="67"/>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row>
    <row r="412" spans="1:108" s="68" customFormat="1" ht="12.75">
      <c r="A412" s="22"/>
      <c r="B412" s="22"/>
      <c r="C412" s="22"/>
      <c r="D412" s="38"/>
      <c r="E412" s="22"/>
      <c r="F412" s="22"/>
      <c r="G412" s="22"/>
      <c r="H412" s="67"/>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row>
    <row r="413" spans="1:108" s="68" customFormat="1" ht="12.75">
      <c r="A413" s="22"/>
      <c r="B413" s="22"/>
      <c r="C413" s="22"/>
      <c r="D413" s="22"/>
      <c r="E413" s="22"/>
      <c r="F413" s="22"/>
      <c r="G413" s="67"/>
      <c r="H413" s="67"/>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row>
    <row r="414" spans="1:108" s="68" customFormat="1" ht="12.75">
      <c r="A414" s="22"/>
      <c r="B414" s="22"/>
      <c r="C414" s="22"/>
      <c r="D414" s="22"/>
      <c r="E414" s="22"/>
      <c r="F414" s="22"/>
      <c r="G414" s="67"/>
      <c r="H414" s="67"/>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row>
    <row r="415" spans="1:108" s="68" customFormat="1" ht="12.75">
      <c r="A415" s="22"/>
      <c r="B415" s="22"/>
      <c r="C415" s="22"/>
      <c r="D415" s="22"/>
      <c r="E415" s="22"/>
      <c r="F415" s="22"/>
      <c r="G415" s="67"/>
      <c r="H415" s="67"/>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row>
    <row r="416" spans="1:108" s="68" customFormat="1" ht="12.75">
      <c r="A416" s="22"/>
      <c r="B416" s="22"/>
      <c r="C416" s="22"/>
      <c r="D416" s="22"/>
      <c r="E416" s="22"/>
      <c r="F416" s="22"/>
      <c r="G416" s="67"/>
      <c r="H416" s="67"/>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row>
    <row r="417" spans="1:108" s="68" customFormat="1" ht="12.75">
      <c r="A417" s="22"/>
      <c r="B417" s="22"/>
      <c r="C417" s="22"/>
      <c r="D417" s="22"/>
      <c r="E417" s="22"/>
      <c r="F417" s="22"/>
      <c r="G417" s="67"/>
      <c r="H417" s="67"/>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row>
    <row r="418" spans="1:108" s="68" customFormat="1" ht="12.75">
      <c r="A418" s="22"/>
      <c r="B418" s="22"/>
      <c r="C418" s="22"/>
      <c r="D418" s="22"/>
      <c r="E418" s="22"/>
      <c r="F418" s="22"/>
      <c r="G418" s="67"/>
      <c r="H418" s="67"/>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row>
    <row r="419" spans="1:108" s="68" customFormat="1" ht="12.75">
      <c r="A419" s="22"/>
      <c r="B419" s="22"/>
      <c r="C419" s="22"/>
      <c r="D419" s="22"/>
      <c r="E419" s="22"/>
      <c r="F419" s="22"/>
      <c r="G419" s="67"/>
      <c r="H419" s="67"/>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row>
    <row r="420" spans="1:108" s="68" customFormat="1" ht="12.75">
      <c r="A420" s="22"/>
      <c r="B420" s="22"/>
      <c r="C420" s="22"/>
      <c r="D420" s="22"/>
      <c r="E420" s="22"/>
      <c r="F420" s="22"/>
      <c r="G420" s="67"/>
      <c r="H420" s="67"/>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row>
    <row r="421" spans="1:108" s="68" customFormat="1" ht="12.75">
      <c r="A421" s="22"/>
      <c r="B421" s="22"/>
      <c r="C421" s="22"/>
      <c r="D421" s="22"/>
      <c r="E421" s="22"/>
      <c r="F421" s="22"/>
      <c r="G421" s="67"/>
      <c r="H421" s="67"/>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row>
    <row r="422" spans="1:108" s="68" customFormat="1" ht="12.75">
      <c r="A422" s="22"/>
      <c r="B422" s="22"/>
      <c r="C422" s="22"/>
      <c r="D422" s="22"/>
      <c r="E422" s="22"/>
      <c r="F422" s="22"/>
      <c r="G422" s="67"/>
      <c r="H422" s="67"/>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row>
    <row r="423" spans="1:108" s="68" customFormat="1" ht="12.75">
      <c r="A423" s="22"/>
      <c r="B423" s="22"/>
      <c r="C423" s="22"/>
      <c r="D423" s="38"/>
      <c r="E423" s="22"/>
      <c r="F423" s="22"/>
      <c r="G423" s="22"/>
      <c r="H423" s="67"/>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row>
    <row r="424" spans="1:108" s="68" customFormat="1" ht="12.75">
      <c r="A424" s="22"/>
      <c r="B424" s="22"/>
      <c r="C424" s="22"/>
      <c r="D424" s="38"/>
      <c r="E424" s="22"/>
      <c r="F424" s="22"/>
      <c r="G424" s="22"/>
      <c r="H424" s="67"/>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row>
    <row r="425" spans="1:108" s="68" customFormat="1" ht="12.75">
      <c r="A425" s="22"/>
      <c r="B425" s="22"/>
      <c r="C425" s="22"/>
      <c r="D425" s="38"/>
      <c r="E425" s="22"/>
      <c r="F425" s="22"/>
      <c r="G425" s="22"/>
      <c r="H425" s="67"/>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row>
    <row r="426" spans="1:108" s="68" customFormat="1" ht="12.75">
      <c r="A426" s="22"/>
      <c r="B426" s="22"/>
      <c r="C426" s="22"/>
      <c r="D426" s="38"/>
      <c r="E426" s="22"/>
      <c r="F426" s="22"/>
      <c r="G426" s="22"/>
      <c r="H426" s="67"/>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row>
    <row r="427" spans="1:108" s="68" customFormat="1" ht="12.75">
      <c r="A427" s="22"/>
      <c r="B427" s="22"/>
      <c r="C427" s="22"/>
      <c r="D427" s="38"/>
      <c r="E427" s="22"/>
      <c r="F427" s="22"/>
      <c r="G427" s="22"/>
      <c r="H427" s="67"/>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row>
    <row r="428" spans="1:108" s="68" customFormat="1" ht="12.75">
      <c r="A428" s="22"/>
      <c r="B428" s="22"/>
      <c r="C428" s="22"/>
      <c r="D428" s="38"/>
      <c r="E428" s="22"/>
      <c r="F428" s="22"/>
      <c r="G428" s="22"/>
      <c r="H428" s="67"/>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row>
    <row r="429" spans="1:108" s="68" customFormat="1" ht="12.75">
      <c r="A429" s="22"/>
      <c r="B429" s="22"/>
      <c r="C429" s="22"/>
      <c r="D429" s="38"/>
      <c r="E429" s="22"/>
      <c r="F429" s="22"/>
      <c r="G429" s="22"/>
      <c r="H429" s="67"/>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row>
    <row r="430" spans="1:108" s="68" customFormat="1" ht="12.75">
      <c r="A430" s="22"/>
      <c r="B430" s="22"/>
      <c r="C430" s="22"/>
      <c r="D430" s="38"/>
      <c r="E430" s="22"/>
      <c r="F430" s="22"/>
      <c r="G430" s="22"/>
      <c r="H430" s="67"/>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row>
    <row r="431" spans="1:108" s="68" customFormat="1" ht="12.75">
      <c r="A431" s="22"/>
      <c r="B431" s="22"/>
      <c r="C431" s="22"/>
      <c r="D431" s="38"/>
      <c r="E431" s="22"/>
      <c r="F431" s="22"/>
      <c r="G431" s="22"/>
      <c r="H431" s="67"/>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row>
    <row r="432" spans="1:108" s="68" customFormat="1" ht="12.75">
      <c r="A432" s="22"/>
      <c r="B432" s="22"/>
      <c r="C432" s="22"/>
      <c r="D432" s="38"/>
      <c r="E432" s="22"/>
      <c r="F432" s="22"/>
      <c r="G432" s="22"/>
      <c r="H432" s="67"/>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row>
    <row r="433" spans="1:108" s="68" customFormat="1" ht="12.75">
      <c r="A433" s="22"/>
      <c r="B433" s="22"/>
      <c r="C433" s="22"/>
      <c r="D433" s="38"/>
      <c r="E433" s="22"/>
      <c r="F433" s="22"/>
      <c r="G433" s="22"/>
      <c r="H433" s="67"/>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row>
    <row r="434" spans="1:108" s="68" customFormat="1" ht="12.75">
      <c r="A434" s="22"/>
      <c r="B434" s="22"/>
      <c r="C434" s="22"/>
      <c r="D434" s="38"/>
      <c r="E434" s="22"/>
      <c r="F434" s="22"/>
      <c r="G434" s="22"/>
      <c r="H434" s="67"/>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row>
    <row r="435" spans="1:108" s="68" customFormat="1" ht="12.75">
      <c r="A435" s="22"/>
      <c r="B435" s="22"/>
      <c r="C435" s="22"/>
      <c r="D435" s="38"/>
      <c r="E435" s="22"/>
      <c r="F435" s="22"/>
      <c r="G435" s="22"/>
      <c r="H435" s="67"/>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row>
    <row r="436" spans="1:108" s="68" customFormat="1" ht="12.75">
      <c r="A436" s="22"/>
      <c r="B436" s="22"/>
      <c r="C436" s="22"/>
      <c r="D436" s="38"/>
      <c r="E436" s="22"/>
      <c r="F436" s="22"/>
      <c r="G436" s="22"/>
      <c r="H436" s="67"/>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row>
    <row r="437" spans="1:108" s="68" customFormat="1" ht="12.75">
      <c r="A437" s="22"/>
      <c r="B437" s="22"/>
      <c r="C437" s="22"/>
      <c r="D437" s="38"/>
      <c r="E437" s="22"/>
      <c r="F437" s="22"/>
      <c r="G437" s="22"/>
      <c r="H437" s="67"/>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row>
    <row r="438" spans="1:108" s="68" customFormat="1" ht="12.75">
      <c r="A438" s="22"/>
      <c r="B438" s="22"/>
      <c r="C438" s="22"/>
      <c r="D438" s="38"/>
      <c r="E438" s="22"/>
      <c r="F438" s="22"/>
      <c r="G438" s="22"/>
      <c r="H438" s="67"/>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row>
    <row r="439" spans="1:108" s="68" customFormat="1" ht="12.75">
      <c r="A439" s="22"/>
      <c r="B439" s="22"/>
      <c r="C439" s="22"/>
      <c r="D439" s="38"/>
      <c r="E439" s="22"/>
      <c r="F439" s="22"/>
      <c r="G439" s="22"/>
      <c r="H439" s="67"/>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row>
    <row r="440" spans="1:108" s="68" customFormat="1" ht="12.75">
      <c r="A440" s="22"/>
      <c r="B440" s="22"/>
      <c r="C440" s="22"/>
      <c r="D440" s="38"/>
      <c r="E440" s="22"/>
      <c r="F440" s="22"/>
      <c r="G440" s="22"/>
      <c r="H440" s="67"/>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row>
    <row r="441" spans="1:108" s="68" customFormat="1" ht="12.75">
      <c r="A441" s="22"/>
      <c r="B441" s="22"/>
      <c r="C441" s="22"/>
      <c r="D441" s="38"/>
      <c r="E441" s="22"/>
      <c r="F441" s="22"/>
      <c r="G441" s="22"/>
      <c r="H441" s="67"/>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row>
    <row r="442" spans="1:108" s="68" customFormat="1" ht="12.75">
      <c r="A442" s="22"/>
      <c r="B442" s="22"/>
      <c r="C442" s="22"/>
      <c r="D442" s="38"/>
      <c r="E442" s="22"/>
      <c r="F442" s="22"/>
      <c r="G442" s="22"/>
      <c r="H442" s="67"/>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row>
    <row r="443" spans="1:108" s="68" customFormat="1" ht="12.75">
      <c r="A443" s="22"/>
      <c r="B443" s="22"/>
      <c r="C443" s="22"/>
      <c r="D443" s="38"/>
      <c r="E443" s="22"/>
      <c r="F443" s="22"/>
      <c r="G443" s="22"/>
      <c r="H443" s="67"/>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row>
    <row r="444" spans="1:108" s="68" customFormat="1" ht="12.75">
      <c r="A444" s="22"/>
      <c r="B444" s="22"/>
      <c r="C444" s="22"/>
      <c r="D444" s="38"/>
      <c r="E444" s="22"/>
      <c r="F444" s="22"/>
      <c r="G444" s="22"/>
      <c r="H444" s="67"/>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row>
    <row r="445" spans="1:108" s="68" customFormat="1" ht="12.75">
      <c r="A445" s="22"/>
      <c r="B445" s="22"/>
      <c r="C445" s="22"/>
      <c r="D445" s="38"/>
      <c r="E445" s="22"/>
      <c r="F445" s="22"/>
      <c r="G445" s="22"/>
      <c r="H445" s="67"/>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row>
    <row r="446" spans="1:108" s="68" customFormat="1" ht="12.75">
      <c r="A446" s="22"/>
      <c r="B446" s="22"/>
      <c r="C446" s="22"/>
      <c r="D446" s="38"/>
      <c r="E446" s="22"/>
      <c r="F446" s="22"/>
      <c r="G446" s="22"/>
      <c r="H446" s="67"/>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row>
    <row r="447" spans="1:108" s="68" customFormat="1" ht="12.75">
      <c r="A447" s="22"/>
      <c r="B447" s="22"/>
      <c r="C447" s="22"/>
      <c r="D447" s="38"/>
      <c r="E447" s="22"/>
      <c r="F447" s="22"/>
      <c r="G447" s="22"/>
      <c r="H447" s="67"/>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row>
    <row r="448" spans="1:108" s="68" customFormat="1" ht="12.75">
      <c r="A448" s="22"/>
      <c r="B448" s="22"/>
      <c r="C448" s="22"/>
      <c r="D448" s="38"/>
      <c r="E448" s="22"/>
      <c r="F448" s="22"/>
      <c r="G448" s="22"/>
      <c r="H448" s="67"/>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row>
    <row r="449" spans="1:108" s="68" customFormat="1" ht="12.75">
      <c r="A449" s="22"/>
      <c r="B449" s="22"/>
      <c r="C449" s="22"/>
      <c r="D449" s="38"/>
      <c r="E449" s="22"/>
      <c r="F449" s="22"/>
      <c r="G449" s="22"/>
      <c r="H449" s="67"/>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row>
    <row r="450" spans="1:108" s="68" customFormat="1" ht="12.75">
      <c r="A450" s="22"/>
      <c r="B450" s="22"/>
      <c r="C450" s="22"/>
      <c r="D450" s="38"/>
      <c r="E450" s="22"/>
      <c r="F450" s="22"/>
      <c r="G450" s="22"/>
      <c r="H450" s="67"/>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row>
    <row r="451" spans="1:108" s="68" customFormat="1" ht="12.75">
      <c r="A451" s="22"/>
      <c r="B451" s="22"/>
      <c r="C451" s="22"/>
      <c r="D451" s="38"/>
      <c r="E451" s="22"/>
      <c r="F451" s="22"/>
      <c r="G451" s="22"/>
      <c r="H451" s="67"/>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row>
    <row r="452" spans="1:108" s="68" customFormat="1" ht="12.75">
      <c r="A452" s="22"/>
      <c r="B452" s="22"/>
      <c r="C452" s="22"/>
      <c r="D452" s="38"/>
      <c r="E452" s="22"/>
      <c r="F452" s="22"/>
      <c r="G452" s="22"/>
      <c r="H452" s="67"/>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row>
    <row r="453" spans="1:108" s="68" customFormat="1" ht="12.75">
      <c r="A453" s="22"/>
      <c r="B453" s="22"/>
      <c r="C453" s="22"/>
      <c r="D453" s="38"/>
      <c r="E453" s="22"/>
      <c r="F453" s="22"/>
      <c r="G453" s="22"/>
      <c r="H453" s="67"/>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row>
    <row r="454" spans="1:108" s="68" customFormat="1" ht="12.75">
      <c r="A454" s="22"/>
      <c r="B454" s="22"/>
      <c r="C454" s="22"/>
      <c r="D454" s="38"/>
      <c r="E454" s="22"/>
      <c r="F454" s="22"/>
      <c r="G454" s="22"/>
      <c r="H454" s="67"/>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row>
    <row r="455" spans="1:108" s="68" customFormat="1" ht="12.75">
      <c r="A455" s="22"/>
      <c r="B455" s="22"/>
      <c r="C455" s="22"/>
      <c r="D455" s="38"/>
      <c r="E455" s="22"/>
      <c r="F455" s="22"/>
      <c r="G455" s="22"/>
      <c r="H455" s="67"/>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row>
    <row r="456" spans="1:108" s="68" customFormat="1" ht="12.75">
      <c r="A456" s="22"/>
      <c r="B456" s="22"/>
      <c r="C456" s="22"/>
      <c r="D456" s="38"/>
      <c r="E456" s="22"/>
      <c r="F456" s="22"/>
      <c r="G456" s="22"/>
      <c r="H456" s="67"/>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row>
    <row r="457" spans="1:108" s="68" customFormat="1" ht="12.75">
      <c r="A457" s="22"/>
      <c r="B457" s="22"/>
      <c r="C457" s="22"/>
      <c r="D457" s="38"/>
      <c r="E457" s="22"/>
      <c r="F457" s="22"/>
      <c r="G457" s="22"/>
      <c r="H457" s="67"/>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row>
    <row r="458" spans="1:108" s="68" customFormat="1" ht="12.75">
      <c r="A458" s="22"/>
      <c r="B458" s="22"/>
      <c r="C458" s="22"/>
      <c r="D458" s="38"/>
      <c r="E458" s="22"/>
      <c r="F458" s="22"/>
      <c r="G458" s="22"/>
      <c r="H458" s="67"/>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row>
    <row r="459" spans="1:108" s="68" customFormat="1" ht="12.75">
      <c r="A459" s="22"/>
      <c r="B459" s="22"/>
      <c r="C459" s="22"/>
      <c r="D459" s="38"/>
      <c r="E459" s="22"/>
      <c r="F459" s="22"/>
      <c r="G459" s="22"/>
      <c r="H459" s="67"/>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row>
    <row r="460" spans="1:108" s="68" customFormat="1" ht="12.75">
      <c r="A460" s="22"/>
      <c r="B460" s="22"/>
      <c r="C460" s="22"/>
      <c r="D460" s="38"/>
      <c r="E460" s="22"/>
      <c r="F460" s="22"/>
      <c r="G460" s="22"/>
      <c r="H460" s="67"/>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row>
    <row r="461" spans="1:108" s="68" customFormat="1" ht="12.75">
      <c r="A461" s="22"/>
      <c r="B461" s="22"/>
      <c r="C461" s="22"/>
      <c r="D461" s="38"/>
      <c r="E461" s="22"/>
      <c r="F461" s="22"/>
      <c r="G461" s="22"/>
      <c r="H461" s="67"/>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row>
    <row r="462" spans="1:108" s="68" customFormat="1" ht="12.75">
      <c r="A462" s="22"/>
      <c r="B462" s="22"/>
      <c r="C462" s="22"/>
      <c r="D462" s="38"/>
      <c r="E462" s="22"/>
      <c r="F462" s="22"/>
      <c r="G462" s="22"/>
      <c r="H462" s="67"/>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row>
    <row r="463" spans="1:108" s="68" customFormat="1" ht="12.75">
      <c r="A463" s="22"/>
      <c r="B463" s="22"/>
      <c r="C463" s="22"/>
      <c r="D463" s="38"/>
      <c r="E463" s="22"/>
      <c r="F463" s="22"/>
      <c r="G463" s="22"/>
      <c r="H463" s="67"/>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row>
    <row r="464" spans="1:108" s="68" customFormat="1" ht="12.75">
      <c r="A464" s="22"/>
      <c r="B464" s="22"/>
      <c r="C464" s="22"/>
      <c r="D464" s="38"/>
      <c r="E464" s="22"/>
      <c r="F464" s="22"/>
      <c r="G464" s="22"/>
      <c r="H464" s="67"/>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row>
    <row r="465" spans="1:108" s="68" customFormat="1" ht="12.75">
      <c r="A465" s="22"/>
      <c r="B465" s="22"/>
      <c r="C465" s="22"/>
      <c r="D465" s="38"/>
      <c r="E465" s="22"/>
      <c r="F465" s="22"/>
      <c r="G465" s="22"/>
      <c r="H465" s="67"/>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row>
    <row r="466" spans="1:108" s="68" customFormat="1" ht="12.75">
      <c r="A466" s="22"/>
      <c r="B466" s="22"/>
      <c r="C466" s="22"/>
      <c r="D466" s="38"/>
      <c r="E466" s="22"/>
      <c r="F466" s="22"/>
      <c r="G466" s="22"/>
      <c r="H466" s="67"/>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row>
    <row r="467" spans="1:108" s="68" customFormat="1" ht="12.75">
      <c r="A467" s="22"/>
      <c r="B467" s="22"/>
      <c r="C467" s="22"/>
      <c r="D467" s="38"/>
      <c r="E467" s="22"/>
      <c r="F467" s="22"/>
      <c r="G467" s="22"/>
      <c r="H467" s="67"/>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row>
    <row r="468" spans="1:108" s="68" customFormat="1" ht="12.75">
      <c r="A468" s="22"/>
      <c r="B468" s="22"/>
      <c r="C468" s="22"/>
      <c r="D468" s="38"/>
      <c r="E468" s="22"/>
      <c r="F468" s="22"/>
      <c r="G468" s="22"/>
      <c r="H468" s="67"/>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row>
    <row r="469" spans="1:108" s="68" customFormat="1" ht="12.75">
      <c r="A469" s="22"/>
      <c r="B469" s="22"/>
      <c r="C469" s="22"/>
      <c r="D469" s="38"/>
      <c r="E469" s="22"/>
      <c r="F469" s="22"/>
      <c r="G469" s="22"/>
      <c r="H469" s="67"/>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row>
    <row r="470" spans="1:108" s="68" customFormat="1" ht="12.75">
      <c r="A470" s="22"/>
      <c r="B470" s="22"/>
      <c r="C470" s="22"/>
      <c r="D470" s="38"/>
      <c r="E470" s="22"/>
      <c r="F470" s="22"/>
      <c r="G470" s="22"/>
      <c r="H470" s="67"/>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row>
    <row r="471" spans="1:108" s="68" customFormat="1" ht="12.75">
      <c r="A471" s="22"/>
      <c r="B471" s="22"/>
      <c r="C471" s="22"/>
      <c r="D471" s="38"/>
      <c r="E471" s="22"/>
      <c r="F471" s="22"/>
      <c r="G471" s="22"/>
      <c r="H471" s="67"/>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row>
    <row r="472" spans="1:108" s="68" customFormat="1" ht="12.75">
      <c r="A472" s="22"/>
      <c r="B472" s="22"/>
      <c r="C472" s="22"/>
      <c r="D472" s="38"/>
      <c r="E472" s="22"/>
      <c r="F472" s="22"/>
      <c r="G472" s="22"/>
      <c r="H472" s="67"/>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row>
    <row r="473" spans="1:108" s="68" customFormat="1" ht="12.75">
      <c r="A473" s="22"/>
      <c r="B473" s="22"/>
      <c r="C473" s="22"/>
      <c r="D473" s="38"/>
      <c r="E473" s="22"/>
      <c r="F473" s="22"/>
      <c r="G473" s="22"/>
      <c r="H473" s="67"/>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row>
    <row r="474" spans="1:108" s="68" customFormat="1" ht="12.75">
      <c r="A474" s="22"/>
      <c r="B474" s="22"/>
      <c r="C474" s="22"/>
      <c r="D474" s="38"/>
      <c r="E474" s="22"/>
      <c r="F474" s="22"/>
      <c r="G474" s="22"/>
      <c r="H474" s="67"/>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row>
    <row r="475" spans="1:108" s="68" customFormat="1" ht="12.75">
      <c r="A475" s="22"/>
      <c r="B475" s="22"/>
      <c r="C475" s="22"/>
      <c r="D475" s="38"/>
      <c r="E475" s="22"/>
      <c r="F475" s="22"/>
      <c r="G475" s="22"/>
      <c r="H475" s="67"/>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row>
    <row r="476" spans="1:108" s="68" customFormat="1" ht="12.75">
      <c r="A476" s="22"/>
      <c r="B476" s="22"/>
      <c r="C476" s="22"/>
      <c r="D476" s="38"/>
      <c r="E476" s="22"/>
      <c r="F476" s="22"/>
      <c r="G476" s="22"/>
      <c r="H476" s="67"/>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row>
    <row r="477" spans="1:108" s="68" customFormat="1" ht="12.75">
      <c r="A477" s="22"/>
      <c r="B477" s="22"/>
      <c r="C477" s="22"/>
      <c r="D477" s="38"/>
      <c r="E477" s="22"/>
      <c r="F477" s="22"/>
      <c r="G477" s="22"/>
      <c r="H477" s="67"/>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row>
    <row r="478" spans="1:108" s="68" customFormat="1" ht="12.75">
      <c r="A478" s="22"/>
      <c r="B478" s="22"/>
      <c r="C478" s="22"/>
      <c r="D478" s="38"/>
      <c r="E478" s="22"/>
      <c r="F478" s="22"/>
      <c r="G478" s="22"/>
      <c r="H478" s="67"/>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row>
    <row r="479" spans="1:108" s="68" customFormat="1" ht="12.75">
      <c r="A479" s="22"/>
      <c r="B479" s="22"/>
      <c r="C479" s="22"/>
      <c r="D479" s="38"/>
      <c r="E479" s="22"/>
      <c r="F479" s="22"/>
      <c r="G479" s="22"/>
      <c r="H479" s="67"/>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row>
    <row r="480" spans="1:108" s="68" customFormat="1" ht="12.75">
      <c r="A480" s="22"/>
      <c r="B480" s="22"/>
      <c r="C480" s="22"/>
      <c r="D480" s="38"/>
      <c r="E480" s="22"/>
      <c r="F480" s="22"/>
      <c r="G480" s="22"/>
      <c r="H480" s="67"/>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row>
    <row r="481" spans="1:108" s="68" customFormat="1" ht="12.75">
      <c r="A481" s="22"/>
      <c r="B481" s="22"/>
      <c r="C481" s="22"/>
      <c r="D481" s="38"/>
      <c r="E481" s="22"/>
      <c r="F481" s="22"/>
      <c r="G481" s="22"/>
      <c r="H481" s="67"/>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row>
    <row r="482" spans="1:108" s="68" customFormat="1" ht="27.75">
      <c r="A482" s="22"/>
      <c r="B482" s="22"/>
      <c r="C482" s="65" t="s">
        <v>202</v>
      </c>
      <c r="D482" s="38"/>
      <c r="E482" s="22"/>
      <c r="F482" s="22"/>
      <c r="G482" s="22"/>
      <c r="H482" s="67"/>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row>
    <row r="483" spans="1:108" s="68" customFormat="1" ht="12.75">
      <c r="A483" s="22"/>
      <c r="B483" s="22"/>
      <c r="C483" s="22"/>
      <c r="D483" s="38"/>
      <c r="E483" s="22"/>
      <c r="F483" s="22"/>
      <c r="G483" s="22"/>
      <c r="H483" s="67"/>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row>
    <row r="484" spans="1:108" s="68" customFormat="1" ht="12.75">
      <c r="A484" s="22"/>
      <c r="B484" s="22"/>
      <c r="C484" s="22"/>
      <c r="D484" s="38"/>
      <c r="E484" s="22"/>
      <c r="F484" s="22"/>
      <c r="G484" s="22"/>
      <c r="H484" s="67"/>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row>
    <row r="485" spans="1:108" s="68" customFormat="1" ht="12.75">
      <c r="A485" s="22"/>
      <c r="B485" s="22"/>
      <c r="C485" s="64" t="s">
        <v>22</v>
      </c>
      <c r="D485" s="38"/>
      <c r="E485" s="22"/>
      <c r="F485" s="22"/>
      <c r="G485" s="22"/>
      <c r="H485" s="67"/>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row>
    <row r="486" spans="1:108" s="68" customFormat="1" ht="12.75">
      <c r="A486" s="22"/>
      <c r="B486" s="22"/>
      <c r="C486" s="22"/>
      <c r="D486" s="38"/>
      <c r="E486" s="22"/>
      <c r="F486" s="22"/>
      <c r="G486" s="22"/>
      <c r="H486" s="67"/>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row>
    <row r="487" spans="1:108" s="68" customFormat="1" ht="12.75">
      <c r="A487" s="22"/>
      <c r="B487" s="22"/>
      <c r="C487" s="22"/>
      <c r="D487" s="38" t="s">
        <v>154</v>
      </c>
      <c r="E487" s="22"/>
      <c r="F487" s="22"/>
      <c r="G487" s="22"/>
      <c r="H487" s="67"/>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row>
    <row r="488" spans="1:108" s="68" customFormat="1" ht="12.75">
      <c r="A488" s="22"/>
      <c r="B488" s="22"/>
      <c r="C488" s="22"/>
      <c r="D488" s="38"/>
      <c r="E488" s="22"/>
      <c r="F488" s="22"/>
      <c r="G488" s="22"/>
      <c r="H488" s="67"/>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row>
    <row r="489" spans="1:108" s="68" customFormat="1" ht="12.75">
      <c r="A489" s="22"/>
      <c r="B489" s="22"/>
      <c r="C489" s="22"/>
      <c r="D489" s="38"/>
      <c r="E489" s="67"/>
      <c r="F489" s="67"/>
      <c r="G489" s="67"/>
      <c r="H489" s="67"/>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row>
    <row r="490" spans="1:108" s="68" customFormat="1" ht="12.75">
      <c r="A490" s="22"/>
      <c r="B490" s="22"/>
      <c r="C490" s="22"/>
      <c r="D490" s="38"/>
      <c r="E490" s="66">
        <f>I36</f>
        <v>0</v>
      </c>
      <c r="F490" s="67">
        <f>K36</f>
        <v>10</v>
      </c>
      <c r="G490" s="67">
        <f aca="true" t="shared" si="1" ref="G490:G508">IF(E490="ja",1,0)</f>
        <v>0</v>
      </c>
      <c r="H490" s="67">
        <f>G490*F490</f>
        <v>0</v>
      </c>
      <c r="I490" s="22"/>
      <c r="J490" s="67"/>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row>
    <row r="491" spans="1:108" s="68" customFormat="1" ht="12.75">
      <c r="A491" s="22"/>
      <c r="B491" s="22"/>
      <c r="C491" s="22"/>
      <c r="D491" s="38"/>
      <c r="E491" s="66">
        <f>I39</f>
        <v>0</v>
      </c>
      <c r="F491" s="67">
        <f>K39</f>
        <v>10</v>
      </c>
      <c r="G491" s="67">
        <f t="shared" si="1"/>
        <v>0</v>
      </c>
      <c r="H491" s="67">
        <f aca="true" t="shared" si="2" ref="H491:H508">G491*F491</f>
        <v>0</v>
      </c>
      <c r="I491" s="22"/>
      <c r="J491" s="67"/>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row>
    <row r="492" spans="1:108" s="68" customFormat="1" ht="12.75">
      <c r="A492" s="22"/>
      <c r="B492" s="22"/>
      <c r="C492" s="22"/>
      <c r="D492" s="38"/>
      <c r="E492" s="66">
        <f>I41</f>
        <v>0</v>
      </c>
      <c r="F492" s="67">
        <f>K41</f>
        <v>10</v>
      </c>
      <c r="G492" s="67">
        <f t="shared" si="1"/>
        <v>0</v>
      </c>
      <c r="H492" s="67">
        <f t="shared" si="2"/>
        <v>0</v>
      </c>
      <c r="I492" s="22"/>
      <c r="J492" s="67"/>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row>
    <row r="493" spans="1:108" s="68" customFormat="1" ht="12.75">
      <c r="A493" s="22"/>
      <c r="B493" s="22"/>
      <c r="C493" s="22"/>
      <c r="D493" s="38"/>
      <c r="E493" s="66">
        <f>I43</f>
        <v>0</v>
      </c>
      <c r="F493" s="67">
        <f>K43</f>
        <v>10</v>
      </c>
      <c r="G493" s="67">
        <f t="shared" si="1"/>
        <v>0</v>
      </c>
      <c r="H493" s="67">
        <f t="shared" si="2"/>
        <v>0</v>
      </c>
      <c r="I493" s="22"/>
      <c r="J493" s="67"/>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row>
    <row r="494" spans="1:108" s="68" customFormat="1" ht="12.75">
      <c r="A494" s="22"/>
      <c r="B494" s="22"/>
      <c r="C494" s="22"/>
      <c r="D494" s="38"/>
      <c r="E494" s="66">
        <f>I46</f>
        <v>0</v>
      </c>
      <c r="F494" s="67">
        <f>K46</f>
        <v>3</v>
      </c>
      <c r="G494" s="67">
        <f t="shared" si="1"/>
        <v>0</v>
      </c>
      <c r="H494" s="67">
        <f t="shared" si="2"/>
        <v>0</v>
      </c>
      <c r="I494" s="22"/>
      <c r="J494" s="67"/>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row>
    <row r="495" spans="1:108" s="68" customFormat="1" ht="12.75">
      <c r="A495" s="22"/>
      <c r="B495" s="22"/>
      <c r="C495" s="22"/>
      <c r="D495" s="38"/>
      <c r="E495" s="66">
        <f>I48</f>
        <v>0</v>
      </c>
      <c r="F495" s="67">
        <f>K48</f>
        <v>3</v>
      </c>
      <c r="G495" s="67">
        <f>IF(E495="nee",1,0)</f>
        <v>0</v>
      </c>
      <c r="H495" s="67">
        <f t="shared" si="2"/>
        <v>0</v>
      </c>
      <c r="I495" s="22"/>
      <c r="J495" s="67"/>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row>
    <row r="496" spans="1:108" s="68" customFormat="1" ht="12.75">
      <c r="A496" s="22"/>
      <c r="B496" s="22"/>
      <c r="C496" s="22"/>
      <c r="D496" s="38"/>
      <c r="E496" s="66">
        <f>I50</f>
        <v>0</v>
      </c>
      <c r="F496" s="67">
        <f>K50</f>
        <v>1</v>
      </c>
      <c r="G496" s="67">
        <f t="shared" si="1"/>
        <v>0</v>
      </c>
      <c r="H496" s="67">
        <f t="shared" si="2"/>
        <v>0</v>
      </c>
      <c r="I496" s="22"/>
      <c r="J496" s="67"/>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row>
    <row r="497" spans="1:108" s="68" customFormat="1" ht="12.75">
      <c r="A497" s="22"/>
      <c r="B497" s="22"/>
      <c r="C497" s="22"/>
      <c r="D497" s="38"/>
      <c r="E497" s="66">
        <f>I53</f>
        <v>0</v>
      </c>
      <c r="F497" s="67">
        <f>K53</f>
        <v>10</v>
      </c>
      <c r="G497" s="67">
        <f t="shared" si="1"/>
        <v>0</v>
      </c>
      <c r="H497" s="67">
        <f t="shared" si="2"/>
        <v>0</v>
      </c>
      <c r="I497" s="22"/>
      <c r="J497" s="67"/>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row>
    <row r="498" spans="1:108" s="68" customFormat="1" ht="12.75">
      <c r="A498" s="22"/>
      <c r="B498" s="22"/>
      <c r="C498" s="22"/>
      <c r="D498" s="38"/>
      <c r="E498" s="66">
        <f>I55</f>
        <v>0</v>
      </c>
      <c r="F498" s="67">
        <f>K55</f>
        <v>5</v>
      </c>
      <c r="G498" s="67">
        <f t="shared" si="1"/>
        <v>0</v>
      </c>
      <c r="H498" s="67">
        <f t="shared" si="2"/>
        <v>0</v>
      </c>
      <c r="I498" s="22"/>
      <c r="J498" s="67"/>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row>
    <row r="499" spans="1:108" s="68" customFormat="1" ht="12.75">
      <c r="A499" s="22"/>
      <c r="B499" s="22"/>
      <c r="C499" s="22"/>
      <c r="D499" s="38"/>
      <c r="E499" s="66">
        <f>I57</f>
        <v>0</v>
      </c>
      <c r="F499" s="67">
        <f>K57</f>
        <v>4</v>
      </c>
      <c r="G499" s="67">
        <f t="shared" si="1"/>
        <v>0</v>
      </c>
      <c r="H499" s="67">
        <f t="shared" si="2"/>
        <v>0</v>
      </c>
      <c r="I499" s="22"/>
      <c r="J499" s="67"/>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row>
    <row r="500" spans="1:108" s="68" customFormat="1" ht="12.75">
      <c r="A500" s="22"/>
      <c r="B500" s="22"/>
      <c r="C500" s="22"/>
      <c r="D500" s="38"/>
      <c r="E500" s="66">
        <f>I60</f>
        <v>0</v>
      </c>
      <c r="F500" s="67">
        <f>K60</f>
        <v>3</v>
      </c>
      <c r="G500" s="67">
        <f t="shared" si="1"/>
        <v>0</v>
      </c>
      <c r="H500" s="67">
        <f t="shared" si="2"/>
        <v>0</v>
      </c>
      <c r="I500" s="22"/>
      <c r="J500" s="67"/>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row>
    <row r="501" spans="1:108" s="68" customFormat="1" ht="12.75">
      <c r="A501" s="22"/>
      <c r="B501" s="22"/>
      <c r="C501" s="22"/>
      <c r="D501" s="38"/>
      <c r="E501" s="66">
        <f>I63</f>
        <v>0</v>
      </c>
      <c r="F501" s="67">
        <f>K63</f>
        <v>5</v>
      </c>
      <c r="G501" s="67">
        <f t="shared" si="1"/>
        <v>0</v>
      </c>
      <c r="H501" s="67">
        <f t="shared" si="2"/>
        <v>0</v>
      </c>
      <c r="I501" s="22"/>
      <c r="J501" s="67"/>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row>
    <row r="502" spans="1:108" s="68" customFormat="1" ht="12.75">
      <c r="A502" s="22"/>
      <c r="B502" s="22"/>
      <c r="C502" s="22"/>
      <c r="D502" s="38"/>
      <c r="E502" s="66">
        <f>I65</f>
        <v>0</v>
      </c>
      <c r="F502" s="67">
        <f>K65</f>
        <v>5</v>
      </c>
      <c r="G502" s="67">
        <f t="shared" si="1"/>
        <v>0</v>
      </c>
      <c r="H502" s="67">
        <f t="shared" si="2"/>
        <v>0</v>
      </c>
      <c r="I502" s="22"/>
      <c r="J502" s="67"/>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row>
    <row r="503" spans="1:108" s="68" customFormat="1" ht="12.75">
      <c r="A503" s="22"/>
      <c r="B503" s="22"/>
      <c r="C503" s="22"/>
      <c r="D503" s="38"/>
      <c r="E503" s="66">
        <f>I67</f>
        <v>0</v>
      </c>
      <c r="F503" s="67">
        <f>K67</f>
        <v>3</v>
      </c>
      <c r="G503" s="67">
        <f t="shared" si="1"/>
        <v>0</v>
      </c>
      <c r="H503" s="67">
        <f t="shared" si="2"/>
        <v>0</v>
      </c>
      <c r="I503" s="22"/>
      <c r="J503" s="67"/>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row>
    <row r="504" spans="1:108" s="68" customFormat="1" ht="12.75">
      <c r="A504" s="22"/>
      <c r="B504" s="22"/>
      <c r="C504" s="22"/>
      <c r="D504" s="38"/>
      <c r="E504" s="66">
        <f>I70</f>
        <v>0</v>
      </c>
      <c r="F504" s="67">
        <f>K70</f>
        <v>2</v>
      </c>
      <c r="G504" s="67">
        <f t="shared" si="1"/>
        <v>0</v>
      </c>
      <c r="H504" s="67">
        <f t="shared" si="2"/>
        <v>0</v>
      </c>
      <c r="I504" s="22"/>
      <c r="J504" s="67"/>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row>
    <row r="505" spans="1:108" s="68" customFormat="1" ht="12.75">
      <c r="A505" s="22"/>
      <c r="B505" s="22"/>
      <c r="C505" s="22"/>
      <c r="D505" s="38"/>
      <c r="E505" s="66">
        <f>I72</f>
        <v>0</v>
      </c>
      <c r="F505" s="67">
        <f>K72</f>
        <v>5</v>
      </c>
      <c r="G505" s="67">
        <f t="shared" si="1"/>
        <v>0</v>
      </c>
      <c r="H505" s="67">
        <f t="shared" si="2"/>
        <v>0</v>
      </c>
      <c r="I505" s="22"/>
      <c r="J505" s="67"/>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row>
    <row r="506" spans="1:108" s="68" customFormat="1" ht="12.75">
      <c r="A506" s="22"/>
      <c r="B506" s="22"/>
      <c r="C506" s="22"/>
      <c r="D506" s="38"/>
      <c r="E506" s="66">
        <f>I74</f>
        <v>0</v>
      </c>
      <c r="F506" s="67">
        <f>K74</f>
        <v>3</v>
      </c>
      <c r="G506" s="67">
        <f t="shared" si="1"/>
        <v>0</v>
      </c>
      <c r="H506" s="67">
        <f t="shared" si="2"/>
        <v>0</v>
      </c>
      <c r="I506" s="22"/>
      <c r="J506" s="67"/>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row>
    <row r="507" spans="1:108" s="68" customFormat="1" ht="12.75">
      <c r="A507" s="22"/>
      <c r="B507" s="22"/>
      <c r="C507" s="22"/>
      <c r="D507" s="38"/>
      <c r="E507" s="66">
        <f>I76</f>
        <v>0</v>
      </c>
      <c r="F507" s="67">
        <f>K76</f>
        <v>4</v>
      </c>
      <c r="G507" s="67">
        <f t="shared" si="1"/>
        <v>0</v>
      </c>
      <c r="H507" s="67">
        <f t="shared" si="2"/>
        <v>0</v>
      </c>
      <c r="I507" s="22"/>
      <c r="J507" s="67"/>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row>
    <row r="508" spans="1:108" s="68" customFormat="1" ht="12.75">
      <c r="A508" s="22"/>
      <c r="B508" s="22"/>
      <c r="C508" s="22"/>
      <c r="D508" s="38"/>
      <c r="E508" s="69">
        <f>I78</f>
        <v>0</v>
      </c>
      <c r="F508" s="70">
        <f>K78</f>
        <v>4</v>
      </c>
      <c r="G508" s="70">
        <f t="shared" si="1"/>
        <v>0</v>
      </c>
      <c r="H508" s="70">
        <f t="shared" si="2"/>
        <v>0</v>
      </c>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row>
    <row r="509" spans="1:108" s="68" customFormat="1" ht="12.75">
      <c r="A509" s="22"/>
      <c r="B509" s="22"/>
      <c r="C509" s="22"/>
      <c r="D509" s="38"/>
      <c r="E509" s="66">
        <f>COUNTA(E490:E508)</f>
        <v>19</v>
      </c>
      <c r="F509" s="67">
        <f>SUM(F490:F508)</f>
        <v>100</v>
      </c>
      <c r="G509" s="67">
        <f>SUM(G490:G508)</f>
        <v>0</v>
      </c>
      <c r="H509" s="67">
        <f>SUM(H490:H508)</f>
        <v>0</v>
      </c>
      <c r="I509" s="67">
        <f>H509</f>
        <v>0</v>
      </c>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row>
    <row r="510" spans="1:108" s="68" customFormat="1" ht="12.75">
      <c r="A510" s="22"/>
      <c r="B510" s="22"/>
      <c r="C510" s="22"/>
      <c r="D510" s="38"/>
      <c r="E510" s="22"/>
      <c r="F510" s="22"/>
      <c r="G510" s="22"/>
      <c r="H510" s="67"/>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row>
    <row r="511" spans="1:108" s="68" customFormat="1" ht="12.75">
      <c r="A511" s="22"/>
      <c r="B511" s="22"/>
      <c r="C511" s="22"/>
      <c r="D511" s="38" t="s">
        <v>155</v>
      </c>
      <c r="E511" s="22"/>
      <c r="F511" s="22"/>
      <c r="G511" s="22"/>
      <c r="H511" s="67"/>
      <c r="I511" s="67"/>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row>
    <row r="512" spans="1:108" s="68" customFormat="1" ht="12.75">
      <c r="A512" s="22"/>
      <c r="B512" s="22"/>
      <c r="C512" s="22"/>
      <c r="D512" s="38"/>
      <c r="E512" s="22"/>
      <c r="F512" s="22"/>
      <c r="G512" s="67" t="s">
        <v>197</v>
      </c>
      <c r="H512" s="67"/>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row>
    <row r="513" spans="1:108" s="68" customFormat="1" ht="12.75">
      <c r="A513" s="22"/>
      <c r="B513" s="22"/>
      <c r="C513" s="22"/>
      <c r="D513" s="38"/>
      <c r="E513" s="22"/>
      <c r="F513" s="22"/>
      <c r="G513" s="67"/>
      <c r="H513" s="67"/>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row>
    <row r="514" spans="1:108" s="68" customFormat="1" ht="12.75">
      <c r="A514" s="22"/>
      <c r="B514" s="22"/>
      <c r="C514" s="22"/>
      <c r="D514" s="38"/>
      <c r="E514" s="22" t="s">
        <v>188</v>
      </c>
      <c r="F514" s="22"/>
      <c r="G514" s="67">
        <v>0</v>
      </c>
      <c r="H514" s="67">
        <f>IF(AND(E29&gt;40,E28="vrouw"),G514,0)</f>
        <v>0</v>
      </c>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row>
    <row r="515" spans="1:108" s="68" customFormat="1" ht="12.75">
      <c r="A515" s="22"/>
      <c r="B515" s="22"/>
      <c r="C515" s="22"/>
      <c r="D515" s="38"/>
      <c r="E515" s="22"/>
      <c r="F515" s="22"/>
      <c r="G515" s="22"/>
      <c r="H515" s="70"/>
      <c r="I515" s="67"/>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row>
    <row r="516" spans="1:108" s="68" customFormat="1" ht="12.75">
      <c r="A516" s="22"/>
      <c r="B516" s="22"/>
      <c r="C516" s="22"/>
      <c r="D516" s="38"/>
      <c r="E516" s="22"/>
      <c r="F516" s="22"/>
      <c r="G516" s="22"/>
      <c r="H516" s="67">
        <f>SUM(H511:H515)</f>
        <v>0</v>
      </c>
      <c r="I516" s="70">
        <f>H516</f>
        <v>0</v>
      </c>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row>
    <row r="517" spans="1:108" s="68" customFormat="1" ht="12.75">
      <c r="A517" s="22"/>
      <c r="B517" s="22"/>
      <c r="C517" s="22"/>
      <c r="D517" s="38"/>
      <c r="E517" s="22"/>
      <c r="F517" s="22"/>
      <c r="G517" s="22"/>
      <c r="H517" s="67"/>
      <c r="I517" s="67">
        <f>SUM(I509:I516)</f>
        <v>0</v>
      </c>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row>
    <row r="518" spans="1:108" s="68" customFormat="1" ht="12.75">
      <c r="A518" s="22"/>
      <c r="B518" s="22"/>
      <c r="C518" s="22"/>
      <c r="D518" s="38"/>
      <c r="E518" s="22"/>
      <c r="F518" s="22"/>
      <c r="G518" s="22"/>
      <c r="H518" s="67"/>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row>
    <row r="519" spans="1:108" s="68" customFormat="1" ht="12.75">
      <c r="A519" s="22"/>
      <c r="B519" s="22"/>
      <c r="C519" s="34" t="s">
        <v>164</v>
      </c>
      <c r="D519" s="38"/>
      <c r="E519" s="22"/>
      <c r="F519" s="22"/>
      <c r="G519" s="22"/>
      <c r="H519" s="67"/>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row>
    <row r="520" spans="1:108" s="68" customFormat="1" ht="12.75">
      <c r="A520" s="22"/>
      <c r="B520" s="22"/>
      <c r="C520" s="22"/>
      <c r="D520" s="38"/>
      <c r="E520" s="22"/>
      <c r="F520" s="22"/>
      <c r="G520" s="22"/>
      <c r="H520" s="67"/>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row>
    <row r="521" spans="1:108" s="68" customFormat="1" ht="12.75">
      <c r="A521" s="22"/>
      <c r="B521" s="22"/>
      <c r="C521" s="22"/>
      <c r="D521" s="38" t="s">
        <v>154</v>
      </c>
      <c r="E521" s="22"/>
      <c r="F521" s="22"/>
      <c r="G521" s="22"/>
      <c r="H521" s="67"/>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row>
    <row r="522" spans="1:108" s="68" customFormat="1" ht="12.75">
      <c r="A522" s="22"/>
      <c r="B522" s="22"/>
      <c r="C522" s="22"/>
      <c r="D522" s="38"/>
      <c r="E522" s="22"/>
      <c r="F522" s="22"/>
      <c r="G522" s="22"/>
      <c r="H522" s="67"/>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row>
    <row r="523" spans="1:108" s="68" customFormat="1" ht="12.75">
      <c r="A523" s="22"/>
      <c r="B523" s="22"/>
      <c r="C523" s="22"/>
      <c r="D523" s="38"/>
      <c r="E523" s="67">
        <f>I82</f>
        <v>0</v>
      </c>
      <c r="F523" s="67">
        <f>K82</f>
        <v>70</v>
      </c>
      <c r="G523" s="67">
        <f>IF(E523="ja",1,0)</f>
        <v>0</v>
      </c>
      <c r="H523" s="67">
        <f>F523*G523</f>
        <v>0</v>
      </c>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row>
    <row r="524" spans="1:108" s="68" customFormat="1" ht="12.75">
      <c r="A524" s="22"/>
      <c r="B524" s="22"/>
      <c r="C524" s="22"/>
      <c r="D524" s="38"/>
      <c r="E524" s="70">
        <f>I84</f>
        <v>0</v>
      </c>
      <c r="F524" s="70">
        <f>K84</f>
        <v>30</v>
      </c>
      <c r="G524" s="70">
        <f>IF(E524="ja",1,0)</f>
        <v>0</v>
      </c>
      <c r="H524" s="70">
        <f>IF(E523="ja",F524*G524,0)</f>
        <v>0</v>
      </c>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row>
    <row r="525" spans="1:108" s="68" customFormat="1" ht="12.75">
      <c r="A525" s="22"/>
      <c r="B525" s="22"/>
      <c r="C525" s="22"/>
      <c r="D525" s="38"/>
      <c r="E525" s="66">
        <f>COUNTA(E523:E524)</f>
        <v>2</v>
      </c>
      <c r="F525" s="67">
        <f>SUM(F523:F524)</f>
        <v>100</v>
      </c>
      <c r="G525" s="67">
        <f>SUM(G523:G524)</f>
        <v>0</v>
      </c>
      <c r="H525" s="67">
        <f>SUM(H523:H524)</f>
        <v>0</v>
      </c>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row>
    <row r="526" spans="1:108" s="68" customFormat="1" ht="12.75">
      <c r="A526" s="22"/>
      <c r="B526" s="22"/>
      <c r="C526" s="22"/>
      <c r="D526" s="38"/>
      <c r="E526" s="22"/>
      <c r="F526" s="22"/>
      <c r="G526" s="22"/>
      <c r="H526" s="67"/>
      <c r="I526" s="67"/>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row>
    <row r="527" spans="1:108" s="68" customFormat="1" ht="12.75">
      <c r="A527" s="22"/>
      <c r="B527" s="22"/>
      <c r="C527" s="22"/>
      <c r="D527" s="38" t="s">
        <v>155</v>
      </c>
      <c r="E527" s="22"/>
      <c r="F527" s="22"/>
      <c r="G527" s="22"/>
      <c r="H527" s="67"/>
      <c r="I527" s="67"/>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row>
    <row r="528" spans="1:108" s="68" customFormat="1" ht="12.75">
      <c r="A528" s="22"/>
      <c r="B528" s="22"/>
      <c r="C528" s="22"/>
      <c r="D528" s="38"/>
      <c r="E528" s="22"/>
      <c r="F528" s="22"/>
      <c r="G528" s="67" t="s">
        <v>209</v>
      </c>
      <c r="H528" s="67" t="s">
        <v>197</v>
      </c>
      <c r="I528" s="67"/>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row>
    <row r="529" spans="1:108" s="68" customFormat="1" ht="12.75">
      <c r="A529" s="22"/>
      <c r="B529" s="22"/>
      <c r="C529" s="22"/>
      <c r="D529" s="38"/>
      <c r="E529" s="22"/>
      <c r="F529" s="71" t="s">
        <v>199</v>
      </c>
      <c r="G529" s="67">
        <v>50</v>
      </c>
      <c r="H529" s="67">
        <v>5</v>
      </c>
      <c r="I529" s="72">
        <f>IF($K$566&gt;G529,H529,0)</f>
        <v>0</v>
      </c>
      <c r="J529" s="67"/>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row>
    <row r="530" spans="1:108" s="68" customFormat="1" ht="12.75">
      <c r="A530" s="22"/>
      <c r="B530" s="22"/>
      <c r="C530" s="22"/>
      <c r="D530" s="38"/>
      <c r="E530" s="22"/>
      <c r="F530" s="22"/>
      <c r="G530" s="67">
        <v>60</v>
      </c>
      <c r="H530" s="67">
        <v>10</v>
      </c>
      <c r="I530" s="72">
        <f>IF($K$566&gt;G530,H530,0)</f>
        <v>0</v>
      </c>
      <c r="J530" s="67"/>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row>
    <row r="531" spans="1:108" s="68" customFormat="1" ht="12.75">
      <c r="A531" s="22"/>
      <c r="B531" s="22"/>
      <c r="C531" s="22"/>
      <c r="D531" s="38"/>
      <c r="E531" s="22"/>
      <c r="F531" s="22"/>
      <c r="G531" s="67">
        <v>70</v>
      </c>
      <c r="H531" s="67">
        <v>15</v>
      </c>
      <c r="I531" s="72">
        <f>IF($K$566&gt;G531,H531,0)</f>
        <v>0</v>
      </c>
      <c r="J531" s="67"/>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row>
    <row r="532" spans="1:108" s="68" customFormat="1" ht="12.75">
      <c r="A532" s="22"/>
      <c r="B532" s="22"/>
      <c r="C532" s="22"/>
      <c r="D532" s="38"/>
      <c r="E532" s="22"/>
      <c r="F532" s="22"/>
      <c r="G532" s="67">
        <v>80</v>
      </c>
      <c r="H532" s="67">
        <v>20</v>
      </c>
      <c r="I532" s="72">
        <f>IF($K$566&gt;G532,H532,0)</f>
        <v>0</v>
      </c>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row>
    <row r="533" spans="1:108" s="68" customFormat="1" ht="12.75">
      <c r="A533" s="22"/>
      <c r="B533" s="22"/>
      <c r="C533" s="22"/>
      <c r="D533" s="38"/>
      <c r="E533" s="22"/>
      <c r="F533" s="71" t="s">
        <v>178</v>
      </c>
      <c r="G533" s="67">
        <f>I119</f>
        <v>0</v>
      </c>
      <c r="H533" s="67">
        <v>10</v>
      </c>
      <c r="I533" s="72">
        <f>IF(I119="ja",H533,0)</f>
        <v>0</v>
      </c>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row>
    <row r="534" spans="1:108" s="68" customFormat="1" ht="12.75">
      <c r="A534" s="22"/>
      <c r="B534" s="22"/>
      <c r="C534" s="22"/>
      <c r="D534" s="38"/>
      <c r="E534" s="22"/>
      <c r="F534" s="71" t="s">
        <v>69</v>
      </c>
      <c r="G534" s="22"/>
      <c r="H534" s="67">
        <v>5</v>
      </c>
      <c r="I534" s="70">
        <f>IF(AND(E28="vrouw",E29&gt;40),H534,0)</f>
        <v>0</v>
      </c>
      <c r="J534" s="67"/>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row>
    <row r="535" spans="1:108" s="68" customFormat="1" ht="12.75">
      <c r="A535" s="22"/>
      <c r="B535" s="22"/>
      <c r="C535" s="22"/>
      <c r="D535" s="38"/>
      <c r="E535" s="22"/>
      <c r="F535" s="22"/>
      <c r="G535" s="22"/>
      <c r="H535" s="67"/>
      <c r="I535" s="67">
        <f>SUM(I529:I534)</f>
        <v>0</v>
      </c>
      <c r="J535" s="70">
        <f>I535</f>
        <v>0</v>
      </c>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row>
    <row r="536" spans="1:108" s="68" customFormat="1" ht="12.75">
      <c r="A536" s="22"/>
      <c r="B536" s="22"/>
      <c r="C536" s="22"/>
      <c r="D536" s="38"/>
      <c r="E536" s="22"/>
      <c r="F536" s="22"/>
      <c r="G536" s="22"/>
      <c r="H536" s="67"/>
      <c r="I536" s="67"/>
      <c r="J536" s="67">
        <f>SUM(J526:J535)</f>
        <v>0</v>
      </c>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row>
    <row r="537" spans="1:108" s="68" customFormat="1" ht="12.75">
      <c r="A537" s="22"/>
      <c r="B537" s="22"/>
      <c r="C537" s="22"/>
      <c r="D537" s="38"/>
      <c r="E537" s="22"/>
      <c r="F537" s="22"/>
      <c r="G537" s="22"/>
      <c r="H537" s="67"/>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row>
    <row r="538" spans="1:108" s="68" customFormat="1" ht="12.75">
      <c r="A538" s="22"/>
      <c r="B538" s="22"/>
      <c r="C538" s="34" t="s">
        <v>146</v>
      </c>
      <c r="D538" s="38"/>
      <c r="E538" s="22"/>
      <c r="F538" s="22"/>
      <c r="G538" s="22"/>
      <c r="H538" s="67"/>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row>
    <row r="539" spans="1:108" s="68" customFormat="1" ht="12.75">
      <c r="A539" s="22"/>
      <c r="B539" s="22"/>
      <c r="C539" s="22"/>
      <c r="D539" s="38"/>
      <c r="E539" s="22"/>
      <c r="F539" s="22"/>
      <c r="G539" s="22"/>
      <c r="H539" s="67"/>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row>
    <row r="540" spans="1:108" s="68" customFormat="1" ht="12.75">
      <c r="A540" s="22"/>
      <c r="B540" s="22"/>
      <c r="C540" s="22"/>
      <c r="D540" s="38" t="s">
        <v>154</v>
      </c>
      <c r="E540" s="22"/>
      <c r="F540" s="22"/>
      <c r="G540" s="22"/>
      <c r="H540" s="67"/>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row>
    <row r="541" spans="1:108" s="68" customFormat="1" ht="12.75">
      <c r="A541" s="22"/>
      <c r="B541" s="22"/>
      <c r="C541" s="22"/>
      <c r="D541" s="38"/>
      <c r="E541" s="22"/>
      <c r="F541" s="22"/>
      <c r="G541" s="22"/>
      <c r="H541" s="67"/>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row>
    <row r="542" spans="1:108" s="68" customFormat="1" ht="12.75">
      <c r="A542" s="22"/>
      <c r="B542" s="22"/>
      <c r="C542" s="22"/>
      <c r="D542" s="38"/>
      <c r="E542" s="66">
        <f>I89</f>
        <v>0</v>
      </c>
      <c r="F542" s="67">
        <f>K89</f>
        <v>20</v>
      </c>
      <c r="G542" s="67">
        <f aca="true" t="shared" si="3" ref="G542:G556">IF(E542="ja",1,0)</f>
        <v>0</v>
      </c>
      <c r="H542" s="67">
        <f>F542*G542</f>
        <v>0</v>
      </c>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row>
    <row r="543" spans="1:108" s="68" customFormat="1" ht="12.75">
      <c r="A543" s="22"/>
      <c r="B543" s="22"/>
      <c r="C543" s="22"/>
      <c r="D543" s="38"/>
      <c r="E543" s="66">
        <f>I91</f>
        <v>0</v>
      </c>
      <c r="F543" s="67">
        <f>K91</f>
        <v>25</v>
      </c>
      <c r="G543" s="67">
        <f t="shared" si="3"/>
        <v>0</v>
      </c>
      <c r="H543" s="67">
        <f aca="true" t="shared" si="4" ref="H543:H556">F543*G543</f>
        <v>0</v>
      </c>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row>
    <row r="544" spans="1:108" s="68" customFormat="1" ht="12.75">
      <c r="A544" s="22"/>
      <c r="B544" s="22"/>
      <c r="C544" s="22"/>
      <c r="D544" s="38"/>
      <c r="E544" s="66">
        <f>I94</f>
        <v>0</v>
      </c>
      <c r="F544" s="67">
        <f>K94</f>
        <v>15</v>
      </c>
      <c r="G544" s="67">
        <f t="shared" si="3"/>
        <v>0</v>
      </c>
      <c r="H544" s="67">
        <f t="shared" si="4"/>
        <v>0</v>
      </c>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row>
    <row r="545" spans="1:108" s="68" customFormat="1" ht="12.75">
      <c r="A545" s="22"/>
      <c r="B545" s="22"/>
      <c r="C545" s="22"/>
      <c r="D545" s="38"/>
      <c r="E545" s="66">
        <f>I96</f>
        <v>0</v>
      </c>
      <c r="F545" s="67">
        <f>K96</f>
        <v>7</v>
      </c>
      <c r="G545" s="67">
        <f t="shared" si="3"/>
        <v>0</v>
      </c>
      <c r="H545" s="67">
        <f t="shared" si="4"/>
        <v>0</v>
      </c>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row>
    <row r="546" spans="1:108" s="68" customFormat="1" ht="12.75">
      <c r="A546" s="22"/>
      <c r="B546" s="22"/>
      <c r="C546" s="22"/>
      <c r="D546" s="38"/>
      <c r="E546" s="66">
        <f>I99</f>
        <v>0</v>
      </c>
      <c r="F546" s="67">
        <f>K99</f>
        <v>2</v>
      </c>
      <c r="G546" s="67">
        <f t="shared" si="3"/>
        <v>0</v>
      </c>
      <c r="H546" s="67">
        <f t="shared" si="4"/>
        <v>0</v>
      </c>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row>
    <row r="547" spans="1:108" s="68" customFormat="1" ht="12.75">
      <c r="A547" s="22"/>
      <c r="B547" s="22"/>
      <c r="C547" s="22"/>
      <c r="D547" s="38"/>
      <c r="E547" s="66">
        <f>I101</f>
        <v>0</v>
      </c>
      <c r="F547" s="67">
        <f>K101</f>
        <v>5</v>
      </c>
      <c r="G547" s="67">
        <f t="shared" si="3"/>
        <v>0</v>
      </c>
      <c r="H547" s="67">
        <f t="shared" si="4"/>
        <v>0</v>
      </c>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row>
    <row r="548" spans="1:108" s="68" customFormat="1" ht="12.75">
      <c r="A548" s="22"/>
      <c r="B548" s="22"/>
      <c r="C548" s="22"/>
      <c r="D548" s="38"/>
      <c r="E548" s="66">
        <f>I103</f>
        <v>0</v>
      </c>
      <c r="F548" s="67">
        <f>K103</f>
        <v>7</v>
      </c>
      <c r="G548" s="67">
        <f t="shared" si="3"/>
        <v>0</v>
      </c>
      <c r="H548" s="67">
        <f t="shared" si="4"/>
        <v>0</v>
      </c>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row>
    <row r="549" spans="1:108" s="68" customFormat="1" ht="12.75">
      <c r="A549" s="22"/>
      <c r="B549" s="22"/>
      <c r="C549" s="22"/>
      <c r="D549" s="38"/>
      <c r="E549" s="66">
        <f>I105</f>
        <v>0</v>
      </c>
      <c r="F549" s="67">
        <f>K105</f>
        <v>2</v>
      </c>
      <c r="G549" s="67">
        <f t="shared" si="3"/>
        <v>0</v>
      </c>
      <c r="H549" s="67">
        <f t="shared" si="4"/>
        <v>0</v>
      </c>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row>
    <row r="550" spans="1:108" s="68" customFormat="1" ht="12.75">
      <c r="A550" s="22"/>
      <c r="B550" s="22"/>
      <c r="C550" s="22"/>
      <c r="D550" s="38"/>
      <c r="E550" s="66">
        <f>I107</f>
        <v>0</v>
      </c>
      <c r="F550" s="67">
        <f>K107</f>
        <v>1</v>
      </c>
      <c r="G550" s="67">
        <f t="shared" si="3"/>
        <v>0</v>
      </c>
      <c r="H550" s="67">
        <f t="shared" si="4"/>
        <v>0</v>
      </c>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row>
    <row r="551" spans="1:108" s="68" customFormat="1" ht="12.75">
      <c r="A551" s="22"/>
      <c r="B551" s="22"/>
      <c r="C551" s="22"/>
      <c r="D551" s="38"/>
      <c r="E551" s="66">
        <f>I109</f>
        <v>0</v>
      </c>
      <c r="F551" s="67">
        <f>K109</f>
        <v>1</v>
      </c>
      <c r="G551" s="67">
        <f t="shared" si="3"/>
        <v>0</v>
      </c>
      <c r="H551" s="67">
        <f t="shared" si="4"/>
        <v>0</v>
      </c>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row>
    <row r="552" spans="1:108" s="68" customFormat="1" ht="12.75">
      <c r="A552" s="22"/>
      <c r="B552" s="22"/>
      <c r="C552" s="22"/>
      <c r="D552" s="38"/>
      <c r="E552" s="66">
        <f>I112</f>
        <v>0</v>
      </c>
      <c r="F552" s="67">
        <f>K112</f>
        <v>1</v>
      </c>
      <c r="G552" s="67">
        <f t="shared" si="3"/>
        <v>0</v>
      </c>
      <c r="H552" s="67">
        <f t="shared" si="4"/>
        <v>0</v>
      </c>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row>
    <row r="553" spans="1:108" s="68" customFormat="1" ht="12.75">
      <c r="A553" s="22"/>
      <c r="B553" s="22"/>
      <c r="C553" s="22"/>
      <c r="D553" s="38"/>
      <c r="E553" s="66">
        <f>I114</f>
        <v>0</v>
      </c>
      <c r="F553" s="67">
        <f>K114</f>
        <v>1</v>
      </c>
      <c r="G553" s="67">
        <f t="shared" si="3"/>
        <v>0</v>
      </c>
      <c r="H553" s="67">
        <f t="shared" si="4"/>
        <v>0</v>
      </c>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row>
    <row r="554" spans="1:108" s="68" customFormat="1" ht="12.75">
      <c r="A554" s="22"/>
      <c r="B554" s="22"/>
      <c r="C554" s="22"/>
      <c r="D554" s="38"/>
      <c r="E554" s="66">
        <f>I117</f>
        <v>0</v>
      </c>
      <c r="F554" s="67">
        <f>K117</f>
        <v>7</v>
      </c>
      <c r="G554" s="67">
        <f t="shared" si="3"/>
        <v>0</v>
      </c>
      <c r="H554" s="67">
        <f t="shared" si="4"/>
        <v>0</v>
      </c>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row>
    <row r="555" spans="1:108" s="68" customFormat="1" ht="12.75">
      <c r="A555" s="22"/>
      <c r="B555" s="22"/>
      <c r="C555" s="22"/>
      <c r="D555" s="38"/>
      <c r="E555" s="66">
        <f>I119</f>
        <v>0</v>
      </c>
      <c r="F555" s="67">
        <f>K119</f>
        <v>5</v>
      </c>
      <c r="G555" s="67">
        <f t="shared" si="3"/>
        <v>0</v>
      </c>
      <c r="H555" s="67">
        <f t="shared" si="4"/>
        <v>0</v>
      </c>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row>
    <row r="556" spans="1:108" s="68" customFormat="1" ht="12.75">
      <c r="A556" s="22"/>
      <c r="B556" s="22"/>
      <c r="C556" s="22"/>
      <c r="D556" s="38"/>
      <c r="E556" s="69">
        <f>I121</f>
        <v>0</v>
      </c>
      <c r="F556" s="70">
        <f>K121</f>
        <v>1</v>
      </c>
      <c r="G556" s="70">
        <f t="shared" si="3"/>
        <v>0</v>
      </c>
      <c r="H556" s="70">
        <f t="shared" si="4"/>
        <v>0</v>
      </c>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row>
    <row r="557" spans="1:108" s="68" customFormat="1" ht="12.75">
      <c r="A557" s="22"/>
      <c r="B557" s="22"/>
      <c r="C557" s="22"/>
      <c r="D557" s="38"/>
      <c r="E557" s="66">
        <f>COUNTA(E542:E556)</f>
        <v>15</v>
      </c>
      <c r="F557" s="67">
        <f>SUM(F542:F556)</f>
        <v>100</v>
      </c>
      <c r="G557" s="67">
        <f>SUM(G542:G556)</f>
        <v>0</v>
      </c>
      <c r="H557" s="67">
        <f>SUM(H542:H556)</f>
        <v>0</v>
      </c>
      <c r="I557" s="67"/>
      <c r="J557" s="22"/>
      <c r="K557" s="67">
        <f>H557</f>
        <v>0</v>
      </c>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row>
    <row r="558" spans="1:108" s="68" customFormat="1" ht="12.75">
      <c r="A558" s="22"/>
      <c r="B558" s="22"/>
      <c r="C558" s="22"/>
      <c r="D558" s="38"/>
      <c r="E558" s="22"/>
      <c r="F558" s="22"/>
      <c r="G558" s="22"/>
      <c r="H558" s="67"/>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row>
    <row r="559" spans="1:108" s="68" customFormat="1" ht="12.75">
      <c r="A559" s="22"/>
      <c r="B559" s="22"/>
      <c r="C559" s="22"/>
      <c r="D559" s="38" t="s">
        <v>155</v>
      </c>
      <c r="E559" s="22"/>
      <c r="F559" s="22"/>
      <c r="G559" s="22"/>
      <c r="H559" s="67"/>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row>
    <row r="560" spans="1:108" s="68" customFormat="1" ht="12.75">
      <c r="A560" s="22"/>
      <c r="B560" s="22"/>
      <c r="C560" s="22"/>
      <c r="D560" s="38"/>
      <c r="E560" s="22"/>
      <c r="F560" s="22"/>
      <c r="G560" s="148" t="s">
        <v>210</v>
      </c>
      <c r="H560" s="148"/>
      <c r="I560" s="67" t="s">
        <v>197</v>
      </c>
      <c r="J560" s="67"/>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row>
    <row r="561" spans="1:108" s="68" customFormat="1" ht="12.75">
      <c r="A561" s="22"/>
      <c r="B561" s="22"/>
      <c r="C561" s="22"/>
      <c r="D561" s="38"/>
      <c r="E561" s="22" t="s">
        <v>69</v>
      </c>
      <c r="F561" s="22"/>
      <c r="G561" s="67">
        <v>40</v>
      </c>
      <c r="H561" s="67">
        <v>50</v>
      </c>
      <c r="I561" s="67">
        <v>5</v>
      </c>
      <c r="J561" s="67">
        <f>IF(AND(E28="vrouw",AND(E29&gt;G561,E29&lt;H561)),I561,0)</f>
        <v>0</v>
      </c>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row>
    <row r="562" spans="1:108" s="68" customFormat="1" ht="12.75">
      <c r="A562" s="22"/>
      <c r="B562" s="22"/>
      <c r="C562" s="22"/>
      <c r="D562" s="38"/>
      <c r="E562" s="22" t="s">
        <v>22</v>
      </c>
      <c r="F562" s="22"/>
      <c r="G562" s="22"/>
      <c r="H562" s="67"/>
      <c r="I562" s="67">
        <v>5</v>
      </c>
      <c r="J562" s="67">
        <f>IF(H509&gt;65,I562,0)</f>
        <v>0</v>
      </c>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row>
    <row r="563" spans="1:108" s="68" customFormat="1" ht="12.75">
      <c r="A563" s="22"/>
      <c r="B563" s="22"/>
      <c r="C563" s="22"/>
      <c r="D563" s="38"/>
      <c r="E563" s="22" t="s">
        <v>70</v>
      </c>
      <c r="F563" s="22"/>
      <c r="G563" s="67">
        <v>40</v>
      </c>
      <c r="H563" s="67">
        <v>50</v>
      </c>
      <c r="I563" s="67">
        <v>5</v>
      </c>
      <c r="J563" s="67">
        <f>IF(AND(E28="man",AND(E29&gt;G563,E29&lt;H563)),I563,0)</f>
        <v>0</v>
      </c>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row>
    <row r="564" spans="1:108" s="68" customFormat="1" ht="12.75">
      <c r="A564" s="22"/>
      <c r="B564" s="22"/>
      <c r="C564" s="22"/>
      <c r="D564" s="38"/>
      <c r="E564" s="22"/>
      <c r="F564" s="22"/>
      <c r="G564" s="22"/>
      <c r="H564" s="67"/>
      <c r="I564" s="22"/>
      <c r="J564" s="70"/>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row>
    <row r="565" spans="1:108" s="68" customFormat="1" ht="12.75">
      <c r="A565" s="22"/>
      <c r="B565" s="22"/>
      <c r="C565" s="22"/>
      <c r="D565" s="38"/>
      <c r="E565" s="22"/>
      <c r="F565" s="22"/>
      <c r="G565" s="22"/>
      <c r="H565" s="67"/>
      <c r="I565" s="22"/>
      <c r="J565" s="67">
        <f>SUM(J561:J564)</f>
        <v>0</v>
      </c>
      <c r="K565" s="70">
        <f>J565</f>
        <v>0</v>
      </c>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row>
    <row r="566" spans="1:108" s="68" customFormat="1" ht="12.75">
      <c r="A566" s="22"/>
      <c r="B566" s="22"/>
      <c r="C566" s="22"/>
      <c r="D566" s="38"/>
      <c r="E566" s="22"/>
      <c r="F566" s="22"/>
      <c r="G566" s="22"/>
      <c r="H566" s="67"/>
      <c r="I566" s="22"/>
      <c r="J566" s="67"/>
      <c r="K566" s="67">
        <f>SUM(K557:K565)</f>
        <v>0</v>
      </c>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row>
    <row r="567" spans="1:108" s="68" customFormat="1" ht="12.75">
      <c r="A567" s="22"/>
      <c r="B567" s="22"/>
      <c r="C567" s="22"/>
      <c r="D567" s="38"/>
      <c r="E567" s="22"/>
      <c r="F567" s="22"/>
      <c r="G567" s="22"/>
      <c r="H567" s="67"/>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row>
    <row r="568" spans="1:108" s="68" customFormat="1" ht="12.75">
      <c r="A568" s="22"/>
      <c r="B568" s="22"/>
      <c r="C568" s="34" t="s">
        <v>156</v>
      </c>
      <c r="D568" s="38"/>
      <c r="E568" s="22"/>
      <c r="F568" s="22"/>
      <c r="G568" s="22"/>
      <c r="H568" s="67"/>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row>
    <row r="569" spans="1:108" s="68" customFormat="1" ht="12.75">
      <c r="A569" s="22"/>
      <c r="B569" s="22"/>
      <c r="C569" s="22"/>
      <c r="D569" s="38"/>
      <c r="E569" s="22"/>
      <c r="F569" s="22"/>
      <c r="G569" s="22"/>
      <c r="H569" s="67"/>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row>
    <row r="570" spans="1:108" s="68" customFormat="1" ht="12.75">
      <c r="A570" s="22"/>
      <c r="B570" s="22"/>
      <c r="C570" s="22"/>
      <c r="D570" s="38" t="s">
        <v>154</v>
      </c>
      <c r="E570" s="22"/>
      <c r="F570" s="22"/>
      <c r="G570" s="22"/>
      <c r="H570" s="67"/>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row>
    <row r="571" spans="1:108" s="68" customFormat="1" ht="12.75">
      <c r="A571" s="22"/>
      <c r="B571" s="22"/>
      <c r="C571" s="22"/>
      <c r="D571" s="38"/>
      <c r="E571" s="22"/>
      <c r="F571" s="22"/>
      <c r="G571" s="22"/>
      <c r="H571" s="67"/>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row>
    <row r="572" spans="1:108" s="68" customFormat="1" ht="12.75">
      <c r="A572" s="22"/>
      <c r="B572" s="22"/>
      <c r="C572" s="22"/>
      <c r="D572" s="38"/>
      <c r="E572" s="67">
        <f>I127</f>
        <v>0</v>
      </c>
      <c r="F572" s="67">
        <f>K127</f>
        <v>18</v>
      </c>
      <c r="G572" s="67">
        <f aca="true" t="shared" si="5" ref="G572:G585">IF(E572="ja",1,0)</f>
        <v>0</v>
      </c>
      <c r="H572" s="67">
        <f>F572*G572</f>
        <v>0</v>
      </c>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row>
    <row r="573" spans="1:108" s="68" customFormat="1" ht="12.75">
      <c r="A573" s="22"/>
      <c r="B573" s="22"/>
      <c r="C573" s="22"/>
      <c r="D573" s="38"/>
      <c r="E573" s="67">
        <f>I130</f>
        <v>0</v>
      </c>
      <c r="F573" s="67">
        <f>K130</f>
        <v>10</v>
      </c>
      <c r="G573" s="67">
        <f t="shared" si="5"/>
        <v>0</v>
      </c>
      <c r="H573" s="67">
        <f>F573*G573</f>
        <v>0</v>
      </c>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row>
    <row r="574" spans="1:108" s="68" customFormat="1" ht="12.75">
      <c r="A574" s="22"/>
      <c r="B574" s="22"/>
      <c r="C574" s="22"/>
      <c r="D574" s="38"/>
      <c r="E574" s="67">
        <f>I132</f>
        <v>0</v>
      </c>
      <c r="F574" s="67">
        <f>K132</f>
        <v>8</v>
      </c>
      <c r="G574" s="67">
        <f t="shared" si="5"/>
        <v>0</v>
      </c>
      <c r="H574" s="67">
        <f>F574*G574</f>
        <v>0</v>
      </c>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row>
    <row r="575" spans="1:108" s="68" customFormat="1" ht="12.75">
      <c r="A575" s="22"/>
      <c r="B575" s="22"/>
      <c r="C575" s="22"/>
      <c r="D575" s="38"/>
      <c r="E575" s="67">
        <f>I134</f>
        <v>0</v>
      </c>
      <c r="F575" s="67">
        <f>K134</f>
        <v>8</v>
      </c>
      <c r="G575" s="67">
        <f t="shared" si="5"/>
        <v>0</v>
      </c>
      <c r="H575" s="67">
        <f aca="true" t="shared" si="6" ref="H575:H585">F574*G575</f>
        <v>0</v>
      </c>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row>
    <row r="576" spans="1:108" s="68" customFormat="1" ht="12.75">
      <c r="A576" s="22"/>
      <c r="B576" s="22"/>
      <c r="C576" s="22"/>
      <c r="D576" s="38"/>
      <c r="E576" s="67">
        <f>I136</f>
        <v>0</v>
      </c>
      <c r="F576" s="67">
        <f>K136</f>
        <v>8</v>
      </c>
      <c r="G576" s="67">
        <f t="shared" si="5"/>
        <v>0</v>
      </c>
      <c r="H576" s="67">
        <f t="shared" si="6"/>
        <v>0</v>
      </c>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row>
    <row r="577" spans="1:108" s="68" customFormat="1" ht="12.75">
      <c r="A577" s="22"/>
      <c r="B577" s="22"/>
      <c r="C577" s="22"/>
      <c r="D577" s="38"/>
      <c r="E577" s="67">
        <f>I138</f>
        <v>0</v>
      </c>
      <c r="F577" s="67">
        <f>K138</f>
        <v>8</v>
      </c>
      <c r="G577" s="67">
        <f t="shared" si="5"/>
        <v>0</v>
      </c>
      <c r="H577" s="67">
        <f t="shared" si="6"/>
        <v>0</v>
      </c>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row>
    <row r="578" spans="1:108" s="68" customFormat="1" ht="12.75">
      <c r="A578" s="22"/>
      <c r="B578" s="22"/>
      <c r="C578" s="22"/>
      <c r="D578" s="38"/>
      <c r="E578" s="67">
        <f>I140</f>
        <v>0</v>
      </c>
      <c r="F578" s="67">
        <f>K140</f>
        <v>5</v>
      </c>
      <c r="G578" s="67">
        <f t="shared" si="5"/>
        <v>0</v>
      </c>
      <c r="H578" s="67">
        <f t="shared" si="6"/>
        <v>0</v>
      </c>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row>
    <row r="579" spans="1:108" s="68" customFormat="1" ht="12.75">
      <c r="A579" s="22"/>
      <c r="B579" s="22"/>
      <c r="C579" s="22"/>
      <c r="D579" s="38"/>
      <c r="E579" s="67">
        <f>I142</f>
        <v>0</v>
      </c>
      <c r="F579" s="67">
        <f>K142</f>
        <v>5</v>
      </c>
      <c r="G579" s="67">
        <f t="shared" si="5"/>
        <v>0</v>
      </c>
      <c r="H579" s="67">
        <f t="shared" si="6"/>
        <v>0</v>
      </c>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row>
    <row r="580" spans="1:108" s="68" customFormat="1" ht="12.75">
      <c r="A580" s="22"/>
      <c r="B580" s="22"/>
      <c r="C580" s="22"/>
      <c r="D580" s="38"/>
      <c r="E580" s="67">
        <f>I144</f>
        <v>0</v>
      </c>
      <c r="F580" s="67">
        <f>K144</f>
        <v>8</v>
      </c>
      <c r="G580" s="67">
        <f t="shared" si="5"/>
        <v>0</v>
      </c>
      <c r="H580" s="67">
        <f t="shared" si="6"/>
        <v>0</v>
      </c>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row>
    <row r="581" spans="1:108" s="68" customFormat="1" ht="12.75">
      <c r="A581" s="22"/>
      <c r="B581" s="22"/>
      <c r="C581" s="22"/>
      <c r="D581" s="38"/>
      <c r="E581" s="67">
        <f>I147</f>
        <v>0</v>
      </c>
      <c r="F581" s="67">
        <f>K147</f>
        <v>8</v>
      </c>
      <c r="G581" s="67">
        <f t="shared" si="5"/>
        <v>0</v>
      </c>
      <c r="H581" s="67">
        <f t="shared" si="6"/>
        <v>0</v>
      </c>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row>
    <row r="582" spans="1:108" s="68" customFormat="1" ht="12.75">
      <c r="A582" s="22"/>
      <c r="B582" s="22"/>
      <c r="C582" s="22"/>
      <c r="D582" s="38"/>
      <c r="E582" s="67">
        <f>I150</f>
        <v>0</v>
      </c>
      <c r="F582" s="67">
        <f>K150</f>
        <v>2</v>
      </c>
      <c r="G582" s="67">
        <f t="shared" si="5"/>
        <v>0</v>
      </c>
      <c r="H582" s="67">
        <f t="shared" si="6"/>
        <v>0</v>
      </c>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row>
    <row r="583" spans="1:108" s="68" customFormat="1" ht="12.75">
      <c r="A583" s="22"/>
      <c r="B583" s="22"/>
      <c r="C583" s="22"/>
      <c r="D583" s="38"/>
      <c r="E583" s="67">
        <f>I153</f>
        <v>0</v>
      </c>
      <c r="F583" s="67">
        <f>K153</f>
        <v>2</v>
      </c>
      <c r="G583" s="67">
        <f t="shared" si="5"/>
        <v>0</v>
      </c>
      <c r="H583" s="67">
        <f t="shared" si="6"/>
        <v>0</v>
      </c>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row>
    <row r="584" spans="1:108" s="68" customFormat="1" ht="12.75">
      <c r="A584" s="22"/>
      <c r="B584" s="22"/>
      <c r="C584" s="22"/>
      <c r="D584" s="38"/>
      <c r="E584" s="67">
        <f>I155</f>
        <v>0</v>
      </c>
      <c r="F584" s="67">
        <f>K155</f>
        <v>2</v>
      </c>
      <c r="G584" s="67">
        <f t="shared" si="5"/>
        <v>0</v>
      </c>
      <c r="H584" s="67">
        <f t="shared" si="6"/>
        <v>0</v>
      </c>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row>
    <row r="585" spans="1:108" s="68" customFormat="1" ht="12.75">
      <c r="A585" s="22"/>
      <c r="B585" s="22"/>
      <c r="C585" s="22"/>
      <c r="D585" s="38"/>
      <c r="E585" s="67">
        <f>I157</f>
        <v>0</v>
      </c>
      <c r="F585" s="70">
        <f>K157</f>
        <v>8</v>
      </c>
      <c r="G585" s="70">
        <f t="shared" si="5"/>
        <v>0</v>
      </c>
      <c r="H585" s="70">
        <f t="shared" si="6"/>
        <v>0</v>
      </c>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row>
    <row r="586" spans="1:108" s="68" customFormat="1" ht="12.75">
      <c r="A586" s="22"/>
      <c r="B586" s="22"/>
      <c r="C586" s="22"/>
      <c r="D586" s="38"/>
      <c r="E586" s="66">
        <f>COUNTA(E572:E585)</f>
        <v>14</v>
      </c>
      <c r="F586" s="67">
        <f>SUM(F572:F585)</f>
        <v>100</v>
      </c>
      <c r="G586" s="67">
        <f>SUM(G572:G585)</f>
        <v>0</v>
      </c>
      <c r="H586" s="67">
        <f>SUM(H572:H585)</f>
        <v>0</v>
      </c>
      <c r="I586" s="67">
        <f>H586</f>
        <v>0</v>
      </c>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row>
    <row r="587" spans="1:108" s="68" customFormat="1" ht="12.75">
      <c r="A587" s="22"/>
      <c r="B587" s="22"/>
      <c r="C587" s="22"/>
      <c r="D587" s="38"/>
      <c r="E587" s="22"/>
      <c r="F587" s="22"/>
      <c r="G587" s="22"/>
      <c r="H587" s="67"/>
      <c r="I587" s="67"/>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row>
    <row r="588" spans="1:108" s="68" customFormat="1" ht="12.75">
      <c r="A588" s="22"/>
      <c r="B588" s="22"/>
      <c r="C588" s="22"/>
      <c r="D588" s="38" t="s">
        <v>155</v>
      </c>
      <c r="E588" s="22"/>
      <c r="F588" s="22"/>
      <c r="G588" s="22"/>
      <c r="H588" s="67"/>
      <c r="I588" s="67"/>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row>
    <row r="589" spans="1:108" s="68" customFormat="1" ht="12.75">
      <c r="A589" s="22"/>
      <c r="B589" s="22"/>
      <c r="C589" s="22"/>
      <c r="D589" s="38"/>
      <c r="E589" s="22"/>
      <c r="F589" s="22"/>
      <c r="G589" s="22"/>
      <c r="H589" s="67"/>
      <c r="I589" s="67"/>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row>
    <row r="590" spans="1:108" s="68" customFormat="1" ht="12.75">
      <c r="A590" s="22"/>
      <c r="B590" s="22"/>
      <c r="C590" s="22"/>
      <c r="D590" s="38"/>
      <c r="E590" s="22"/>
      <c r="F590" s="22"/>
      <c r="G590" s="22"/>
      <c r="H590" s="67">
        <v>0</v>
      </c>
      <c r="I590" s="67"/>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row>
    <row r="591" spans="1:108" s="68" customFormat="1" ht="12.75">
      <c r="A591" s="22"/>
      <c r="B591" s="22"/>
      <c r="C591" s="22"/>
      <c r="D591" s="38"/>
      <c r="E591" s="22"/>
      <c r="F591" s="22"/>
      <c r="G591" s="22"/>
      <c r="H591" s="70"/>
      <c r="I591" s="67"/>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row>
    <row r="592" spans="1:108" s="68" customFormat="1" ht="12.75">
      <c r="A592" s="22"/>
      <c r="B592" s="22"/>
      <c r="C592" s="22"/>
      <c r="D592" s="38"/>
      <c r="E592" s="22"/>
      <c r="F592" s="22"/>
      <c r="G592" s="22"/>
      <c r="H592" s="67">
        <f>SUM(H590:H591)</f>
        <v>0</v>
      </c>
      <c r="I592" s="70">
        <f>H592</f>
        <v>0</v>
      </c>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row>
    <row r="593" spans="1:108" s="68" customFormat="1" ht="12.75">
      <c r="A593" s="22"/>
      <c r="B593" s="22"/>
      <c r="C593" s="22"/>
      <c r="D593" s="38"/>
      <c r="E593" s="22"/>
      <c r="F593" s="22"/>
      <c r="G593" s="22"/>
      <c r="H593" s="67"/>
      <c r="I593" s="67">
        <f>SUM(I586:I592)</f>
        <v>0</v>
      </c>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row>
    <row r="594" spans="1:108" s="68" customFormat="1" ht="12.75">
      <c r="A594" s="22"/>
      <c r="B594" s="22"/>
      <c r="C594" s="22"/>
      <c r="D594" s="38"/>
      <c r="E594" s="22"/>
      <c r="F594" s="22"/>
      <c r="G594" s="22"/>
      <c r="H594" s="67"/>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row>
    <row r="595" spans="1:108" s="68" customFormat="1" ht="12.75">
      <c r="A595" s="22"/>
      <c r="B595" s="22"/>
      <c r="C595" s="34" t="s">
        <v>67</v>
      </c>
      <c r="D595" s="38"/>
      <c r="E595" s="22"/>
      <c r="F595" s="22"/>
      <c r="G595" s="22"/>
      <c r="H595" s="67"/>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row>
    <row r="596" spans="1:108" s="68" customFormat="1" ht="12.75">
      <c r="A596" s="22"/>
      <c r="B596" s="22"/>
      <c r="C596" s="22"/>
      <c r="D596" s="38"/>
      <c r="E596" s="22"/>
      <c r="F596" s="22"/>
      <c r="G596" s="22"/>
      <c r="H596" s="67"/>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row>
    <row r="597" spans="1:108" s="68" customFormat="1" ht="12.75">
      <c r="A597" s="22"/>
      <c r="B597" s="22"/>
      <c r="C597" s="22"/>
      <c r="D597" s="38" t="s">
        <v>147</v>
      </c>
      <c r="E597" s="22"/>
      <c r="F597" s="22"/>
      <c r="G597" s="22"/>
      <c r="H597" s="67"/>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row>
    <row r="598" spans="1:108" s="68" customFormat="1" ht="12.75">
      <c r="A598" s="22"/>
      <c r="B598" s="22"/>
      <c r="C598" s="22"/>
      <c r="D598" s="38"/>
      <c r="E598" s="22"/>
      <c r="F598" s="22"/>
      <c r="G598" s="22"/>
      <c r="H598" s="67"/>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row>
    <row r="599" spans="1:108" s="68" customFormat="1" ht="12.75">
      <c r="A599" s="22"/>
      <c r="B599" s="22"/>
      <c r="C599" s="22"/>
      <c r="D599" s="38"/>
      <c r="E599" s="22" t="s">
        <v>157</v>
      </c>
      <c r="F599" s="22"/>
      <c r="G599" s="22"/>
      <c r="H599" s="67"/>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row>
    <row r="600" spans="1:108" s="68" customFormat="1" ht="12.75">
      <c r="A600" s="22"/>
      <c r="B600" s="22"/>
      <c r="C600" s="22"/>
      <c r="D600" s="38"/>
      <c r="E600" s="22"/>
      <c r="F600" s="22"/>
      <c r="G600" s="22"/>
      <c r="H600" s="67"/>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row>
    <row r="601" spans="1:108" s="68" customFormat="1" ht="12.75">
      <c r="A601" s="22"/>
      <c r="B601" s="22"/>
      <c r="C601" s="22"/>
      <c r="D601" s="38"/>
      <c r="E601" s="22"/>
      <c r="F601" s="67">
        <f>I165</f>
        <v>0</v>
      </c>
      <c r="G601" s="67">
        <f>K165</f>
        <v>20</v>
      </c>
      <c r="H601" s="67">
        <f>IF(F601="ja",1,0)</f>
        <v>0</v>
      </c>
      <c r="I601" s="67">
        <f>G601*H601</f>
        <v>0</v>
      </c>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row>
    <row r="602" spans="1:108" s="68" customFormat="1" ht="12.75">
      <c r="A602" s="22"/>
      <c r="B602" s="22"/>
      <c r="C602" s="22"/>
      <c r="D602" s="38"/>
      <c r="E602" s="22"/>
      <c r="F602" s="67">
        <f>I168</f>
        <v>0</v>
      </c>
      <c r="G602" s="67">
        <f>K168</f>
        <v>20</v>
      </c>
      <c r="H602" s="67">
        <f>IF(F602="ja",1,0)</f>
        <v>0</v>
      </c>
      <c r="I602" s="67">
        <f>G602*H602</f>
        <v>0</v>
      </c>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row>
    <row r="603" spans="1:108" s="68" customFormat="1" ht="12.75">
      <c r="A603" s="22"/>
      <c r="B603" s="22"/>
      <c r="C603" s="22"/>
      <c r="D603" s="38"/>
      <c r="E603" s="22"/>
      <c r="F603" s="67">
        <f>I170</f>
        <v>0</v>
      </c>
      <c r="G603" s="67">
        <f>K170</f>
        <v>5</v>
      </c>
      <c r="H603" s="67">
        <f>IF(F603="ja",1,0)</f>
        <v>0</v>
      </c>
      <c r="I603" s="67">
        <f>G603*H603</f>
        <v>0</v>
      </c>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row>
    <row r="604" spans="1:108" s="68" customFormat="1" ht="12.75">
      <c r="A604" s="22"/>
      <c r="B604" s="22"/>
      <c r="C604" s="22"/>
      <c r="D604" s="38"/>
      <c r="E604" s="22"/>
      <c r="F604" s="67">
        <f>I172</f>
        <v>0</v>
      </c>
      <c r="G604" s="67">
        <f>K172</f>
        <v>45</v>
      </c>
      <c r="H604" s="67">
        <f>IF(F604="ja",1,0)</f>
        <v>0</v>
      </c>
      <c r="I604" s="67">
        <f>G604*H604</f>
        <v>0</v>
      </c>
      <c r="J604" s="22"/>
      <c r="K604" s="22"/>
      <c r="L604" s="67"/>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row>
    <row r="605" spans="1:108" s="68" customFormat="1" ht="12.75">
      <c r="A605" s="22"/>
      <c r="B605" s="22"/>
      <c r="C605" s="22"/>
      <c r="D605" s="38"/>
      <c r="E605" s="22"/>
      <c r="F605" s="70">
        <f>I175</f>
        <v>0</v>
      </c>
      <c r="G605" s="70">
        <f>K175</f>
        <v>10</v>
      </c>
      <c r="H605" s="70">
        <f>IF(F605="ja",1,0)</f>
        <v>0</v>
      </c>
      <c r="I605" s="70">
        <f>G605*H605</f>
        <v>0</v>
      </c>
      <c r="J605" s="22"/>
      <c r="K605" s="22"/>
      <c r="L605" s="67"/>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row>
    <row r="606" spans="1:108" s="68" customFormat="1" ht="12.75">
      <c r="A606" s="22"/>
      <c r="B606" s="22"/>
      <c r="C606" s="22"/>
      <c r="D606" s="38"/>
      <c r="E606" s="22"/>
      <c r="F606" s="66">
        <f>COUNTA(F601:F605)</f>
        <v>5</v>
      </c>
      <c r="G606" s="67">
        <f>SUM(G601:G605)</f>
        <v>100</v>
      </c>
      <c r="H606" s="67">
        <f>SUM(H601:H605)</f>
        <v>0</v>
      </c>
      <c r="I606" s="67">
        <f>SUM(I601:I605)</f>
        <v>0</v>
      </c>
      <c r="J606" s="67"/>
      <c r="K606" s="67">
        <f>I606</f>
        <v>0</v>
      </c>
      <c r="L606" s="67"/>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row>
    <row r="607" spans="1:108" s="68" customFormat="1" ht="12.75">
      <c r="A607" s="22"/>
      <c r="B607" s="22"/>
      <c r="C607" s="22"/>
      <c r="D607" s="38"/>
      <c r="E607" s="22"/>
      <c r="F607" s="22"/>
      <c r="G607" s="22"/>
      <c r="H607" s="67"/>
      <c r="I607" s="22"/>
      <c r="J607" s="22"/>
      <c r="K607" s="22"/>
      <c r="L607" s="67"/>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row>
    <row r="608" spans="1:108" s="68" customFormat="1" ht="12.75">
      <c r="A608" s="22"/>
      <c r="B608" s="22"/>
      <c r="C608" s="22"/>
      <c r="D608" s="38"/>
      <c r="E608" s="22" t="s">
        <v>155</v>
      </c>
      <c r="F608" s="22"/>
      <c r="G608" s="22"/>
      <c r="H608" s="67"/>
      <c r="I608" s="22"/>
      <c r="J608" s="22"/>
      <c r="K608" s="22"/>
      <c r="L608" s="67"/>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row>
    <row r="609" spans="1:108" s="68" customFormat="1" ht="12.75">
      <c r="A609" s="22"/>
      <c r="B609" s="22"/>
      <c r="C609" s="22"/>
      <c r="D609" s="38"/>
      <c r="E609" s="22"/>
      <c r="F609" s="22"/>
      <c r="G609" s="148" t="s">
        <v>210</v>
      </c>
      <c r="H609" s="148"/>
      <c r="I609" s="67" t="s">
        <v>197</v>
      </c>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row>
    <row r="610" spans="1:108" s="68" customFormat="1" ht="12.75">
      <c r="A610" s="22"/>
      <c r="B610" s="22"/>
      <c r="C610" s="22"/>
      <c r="D610" s="38"/>
      <c r="E610" s="22"/>
      <c r="F610" s="22" t="s">
        <v>69</v>
      </c>
      <c r="G610" s="67">
        <v>40</v>
      </c>
      <c r="H610" s="67">
        <v>50</v>
      </c>
      <c r="I610" s="67">
        <v>5</v>
      </c>
      <c r="J610" s="67">
        <f>IF(AND($E$28="vrouw",AND($E$29&gt;G610,$E$29&lt;H610)),I610,0)</f>
        <v>0</v>
      </c>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row>
    <row r="611" spans="1:108" s="68" customFormat="1" ht="12.75">
      <c r="A611" s="22"/>
      <c r="B611" s="22"/>
      <c r="C611" s="22"/>
      <c r="D611" s="38"/>
      <c r="E611" s="22"/>
      <c r="F611" s="22"/>
      <c r="G611" s="22"/>
      <c r="H611" s="67"/>
      <c r="I611" s="67"/>
      <c r="J611" s="67"/>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row>
    <row r="612" spans="1:108" s="68" customFormat="1" ht="12.75">
      <c r="A612" s="22"/>
      <c r="B612" s="22"/>
      <c r="C612" s="22"/>
      <c r="D612" s="38"/>
      <c r="E612" s="22"/>
      <c r="F612" s="22"/>
      <c r="G612" s="22"/>
      <c r="H612" s="67"/>
      <c r="I612" s="67"/>
      <c r="J612" s="70"/>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row>
    <row r="613" spans="1:108" s="68" customFormat="1" ht="12.75">
      <c r="A613" s="22"/>
      <c r="B613" s="22"/>
      <c r="C613" s="22"/>
      <c r="D613" s="38"/>
      <c r="E613" s="22"/>
      <c r="F613" s="22"/>
      <c r="G613" s="22"/>
      <c r="H613" s="67"/>
      <c r="I613" s="67"/>
      <c r="J613" s="67">
        <f>SUM(J610:J612)</f>
        <v>0</v>
      </c>
      <c r="K613" s="70">
        <f>J613</f>
        <v>0</v>
      </c>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row>
    <row r="614" spans="1:108" s="68" customFormat="1" ht="12.75">
      <c r="A614" s="22"/>
      <c r="B614" s="22"/>
      <c r="C614" s="22"/>
      <c r="D614" s="38"/>
      <c r="E614" s="22"/>
      <c r="F614" s="22"/>
      <c r="G614" s="22"/>
      <c r="H614" s="67"/>
      <c r="I614" s="67"/>
      <c r="J614" s="22"/>
      <c r="K614" s="67">
        <f>SUM(K606:K613)</f>
        <v>0</v>
      </c>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row>
    <row r="615" spans="1:108" s="68" customFormat="1" ht="12.75">
      <c r="A615" s="22"/>
      <c r="B615" s="22"/>
      <c r="C615" s="22"/>
      <c r="D615" s="38" t="s">
        <v>152</v>
      </c>
      <c r="E615" s="22"/>
      <c r="F615" s="22"/>
      <c r="G615" s="22"/>
      <c r="H615" s="67"/>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row>
    <row r="616" spans="1:108" s="68" customFormat="1" ht="12.75">
      <c r="A616" s="22"/>
      <c r="B616" s="22"/>
      <c r="C616" s="22"/>
      <c r="D616" s="38"/>
      <c r="E616" s="22"/>
      <c r="F616" s="22"/>
      <c r="G616" s="22"/>
      <c r="H616" s="67"/>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row>
    <row r="617" spans="1:108" s="68" customFormat="1" ht="12.75">
      <c r="A617" s="22"/>
      <c r="B617" s="22"/>
      <c r="C617" s="22"/>
      <c r="D617" s="38"/>
      <c r="E617" s="22" t="s">
        <v>157</v>
      </c>
      <c r="F617" s="22"/>
      <c r="G617" s="22"/>
      <c r="H617" s="67"/>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row>
    <row r="618" spans="1:108" s="68" customFormat="1" ht="12.75">
      <c r="A618" s="22"/>
      <c r="B618" s="22"/>
      <c r="C618" s="22"/>
      <c r="D618" s="38"/>
      <c r="E618" s="22"/>
      <c r="F618" s="22"/>
      <c r="G618" s="22"/>
      <c r="H618" s="67"/>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row>
    <row r="619" spans="1:108" s="68" customFormat="1" ht="12.75">
      <c r="A619" s="22"/>
      <c r="B619" s="22"/>
      <c r="C619" s="22"/>
      <c r="D619" s="38"/>
      <c r="E619" s="22"/>
      <c r="F619" s="67">
        <f>I182</f>
        <v>0</v>
      </c>
      <c r="G619" s="67">
        <f>K182</f>
        <v>40</v>
      </c>
      <c r="H619" s="67">
        <f>IF(F619="ja",1,0)</f>
        <v>0</v>
      </c>
      <c r="I619" s="67">
        <f>G619*H619</f>
        <v>0</v>
      </c>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row>
    <row r="620" spans="1:108" s="68" customFormat="1" ht="12.75">
      <c r="A620" s="22"/>
      <c r="B620" s="22"/>
      <c r="C620" s="22"/>
      <c r="D620" s="38"/>
      <c r="E620" s="22"/>
      <c r="F620" s="67">
        <f>I184</f>
        <v>0</v>
      </c>
      <c r="G620" s="67">
        <f>K184</f>
        <v>40</v>
      </c>
      <c r="H620" s="67">
        <f>IF(F620="ja",1,0)</f>
        <v>0</v>
      </c>
      <c r="I620" s="67">
        <f>G620*H620</f>
        <v>0</v>
      </c>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row>
    <row r="621" spans="1:108" s="68" customFormat="1" ht="12.75">
      <c r="A621" s="22"/>
      <c r="B621" s="22"/>
      <c r="C621" s="22"/>
      <c r="D621" s="38"/>
      <c r="E621" s="22"/>
      <c r="F621" s="70">
        <f>I186</f>
        <v>0</v>
      </c>
      <c r="G621" s="70">
        <f>K186</f>
        <v>20</v>
      </c>
      <c r="H621" s="70">
        <f>IF(F621="ja",1,0)</f>
        <v>0</v>
      </c>
      <c r="I621" s="70">
        <f>G621*H621</f>
        <v>0</v>
      </c>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row>
    <row r="622" spans="1:108" s="68" customFormat="1" ht="12.75">
      <c r="A622" s="22"/>
      <c r="B622" s="22"/>
      <c r="C622" s="22"/>
      <c r="D622" s="38"/>
      <c r="E622" s="22"/>
      <c r="F622" s="66">
        <f>COUNTA(F617:F621)</f>
        <v>3</v>
      </c>
      <c r="G622" s="67">
        <f>SUM(G619:G621)</f>
        <v>100</v>
      </c>
      <c r="H622" s="67">
        <f>SUM(H619:H621)</f>
        <v>0</v>
      </c>
      <c r="I622" s="67">
        <f>SUM(I619:I621)</f>
        <v>0</v>
      </c>
      <c r="J622" s="67">
        <f>I622</f>
        <v>0</v>
      </c>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row>
    <row r="623" spans="1:108" s="68" customFormat="1" ht="12.75">
      <c r="A623" s="22"/>
      <c r="B623" s="22"/>
      <c r="C623" s="22"/>
      <c r="D623" s="38"/>
      <c r="E623" s="22"/>
      <c r="F623" s="22"/>
      <c r="G623" s="22"/>
      <c r="H623" s="67"/>
      <c r="I623" s="22"/>
      <c r="J623" s="67"/>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row>
    <row r="624" spans="1:108" s="68" customFormat="1" ht="12.75">
      <c r="A624" s="22"/>
      <c r="B624" s="22"/>
      <c r="C624" s="22"/>
      <c r="D624" s="38"/>
      <c r="E624" s="22" t="s">
        <v>155</v>
      </c>
      <c r="F624" s="22"/>
      <c r="G624" s="22"/>
      <c r="H624" s="67"/>
      <c r="I624" s="22"/>
      <c r="J624" s="67"/>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row>
    <row r="625" spans="1:108" s="68" customFormat="1" ht="12.75">
      <c r="A625" s="22"/>
      <c r="B625" s="22"/>
      <c r="C625" s="22"/>
      <c r="D625" s="38"/>
      <c r="E625" s="22"/>
      <c r="F625" s="22"/>
      <c r="G625" s="67" t="s">
        <v>211</v>
      </c>
      <c r="H625" s="67" t="s">
        <v>197</v>
      </c>
      <c r="I625" s="22"/>
      <c r="J625" s="67"/>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row>
    <row r="626" spans="1:108" s="68" customFormat="1" ht="12.75">
      <c r="A626" s="22"/>
      <c r="B626" s="22"/>
      <c r="C626" s="22"/>
      <c r="D626" s="38"/>
      <c r="E626" s="22"/>
      <c r="F626" s="67" t="s">
        <v>191</v>
      </c>
      <c r="G626" s="73">
        <v>25</v>
      </c>
      <c r="H626" s="67">
        <v>5</v>
      </c>
      <c r="I626" s="22"/>
      <c r="J626" s="74" t="e">
        <f>IF($E$31/($E$30/100*$E$30/100)&gt;G626,H626,0)</f>
        <v>#DIV/0!</v>
      </c>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row>
    <row r="627" spans="1:108" s="68" customFormat="1" ht="12.75">
      <c r="A627" s="22"/>
      <c r="B627" s="22"/>
      <c r="C627" s="22"/>
      <c r="D627" s="38"/>
      <c r="E627" s="22"/>
      <c r="F627" s="22"/>
      <c r="G627" s="22"/>
      <c r="H627" s="67"/>
      <c r="I627" s="22"/>
      <c r="J627" s="67" t="e">
        <f>SUM(J622:J626)</f>
        <v>#DIV/0!</v>
      </c>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row>
    <row r="628" spans="1:108" s="68" customFormat="1" ht="12.75">
      <c r="A628" s="22"/>
      <c r="B628" s="22"/>
      <c r="C628" s="22"/>
      <c r="D628" s="38"/>
      <c r="E628" s="22"/>
      <c r="F628" s="22"/>
      <c r="G628" s="22"/>
      <c r="H628" s="67"/>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row>
    <row r="629" spans="1:108" s="68" customFormat="1" ht="12.75">
      <c r="A629" s="22"/>
      <c r="B629" s="22"/>
      <c r="C629" s="34" t="s">
        <v>68</v>
      </c>
      <c r="D629" s="38"/>
      <c r="E629" s="22"/>
      <c r="F629" s="22"/>
      <c r="G629" s="22"/>
      <c r="H629" s="67"/>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row>
    <row r="630" spans="1:108" s="68" customFormat="1" ht="12.75">
      <c r="A630" s="22"/>
      <c r="B630" s="22"/>
      <c r="C630" s="22"/>
      <c r="D630" s="38"/>
      <c r="E630" s="22"/>
      <c r="F630" s="22"/>
      <c r="G630" s="22"/>
      <c r="H630" s="67"/>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row>
    <row r="631" spans="1:108" s="68" customFormat="1" ht="12.75">
      <c r="A631" s="22"/>
      <c r="B631" s="22"/>
      <c r="C631" s="22"/>
      <c r="D631" s="38" t="s">
        <v>161</v>
      </c>
      <c r="E631" s="22"/>
      <c r="F631" s="67"/>
      <c r="G631" s="22"/>
      <c r="H631" s="67"/>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row>
    <row r="632" spans="1:108" s="68" customFormat="1" ht="12.75">
      <c r="A632" s="22"/>
      <c r="B632" s="22"/>
      <c r="C632" s="22"/>
      <c r="D632" s="38"/>
      <c r="E632" s="22"/>
      <c r="F632" s="67"/>
      <c r="G632" s="22"/>
      <c r="H632" s="67"/>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row>
    <row r="633" spans="1:108" s="68" customFormat="1" ht="12.75">
      <c r="A633" s="22"/>
      <c r="B633" s="22"/>
      <c r="C633" s="22"/>
      <c r="D633" s="38"/>
      <c r="E633" s="22" t="s">
        <v>162</v>
      </c>
      <c r="F633" s="22"/>
      <c r="G633" s="67">
        <f>E28</f>
        <v>0</v>
      </c>
      <c r="H633" s="75">
        <f>(10*E31)+(6.25*E30)-(5*E29)+(IF(E28="man",5,-161))</f>
        <v>-161</v>
      </c>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row>
    <row r="634" spans="1:108" s="68" customFormat="1" ht="12.75">
      <c r="A634" s="22"/>
      <c r="B634" s="22"/>
      <c r="C634" s="22"/>
      <c r="D634" s="38"/>
      <c r="E634" s="22"/>
      <c r="F634" s="22"/>
      <c r="G634" s="22"/>
      <c r="H634" s="67"/>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row>
    <row r="635" spans="1:108" s="68" customFormat="1" ht="12.75">
      <c r="A635" s="22"/>
      <c r="B635" s="22"/>
      <c r="C635" s="22"/>
      <c r="D635" s="38"/>
      <c r="E635" s="22" t="s">
        <v>171</v>
      </c>
      <c r="F635" s="22"/>
      <c r="G635" s="67">
        <f>IF($G$193=K194,$H$633*1.2,0)</f>
        <v>0</v>
      </c>
      <c r="H635" s="67"/>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row>
    <row r="636" spans="1:108" s="68" customFormat="1" ht="12.75">
      <c r="A636" s="22"/>
      <c r="B636" s="22"/>
      <c r="C636" s="22"/>
      <c r="D636" s="38"/>
      <c r="E636" s="22"/>
      <c r="F636" s="22"/>
      <c r="G636" s="73">
        <f>IF($G$193=K195,$H$633*1.375,0)</f>
        <v>0</v>
      </c>
      <c r="H636" s="67"/>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row>
    <row r="637" spans="1:108" s="68" customFormat="1" ht="12.75">
      <c r="A637" s="22"/>
      <c r="B637" s="22"/>
      <c r="C637" s="22"/>
      <c r="D637" s="38"/>
      <c r="E637" s="22"/>
      <c r="F637" s="22"/>
      <c r="G637" s="73">
        <f>IF($G$193=K196,$H$633*1.55,0)</f>
        <v>0</v>
      </c>
      <c r="H637" s="67"/>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22"/>
      <c r="DC637" s="22"/>
      <c r="DD637" s="22"/>
    </row>
    <row r="638" spans="1:108" s="68" customFormat="1" ht="12.75">
      <c r="A638" s="22"/>
      <c r="B638" s="22"/>
      <c r="C638" s="22"/>
      <c r="D638" s="38"/>
      <c r="E638" s="22"/>
      <c r="F638" s="67"/>
      <c r="G638" s="74">
        <f>IF($G$193=K197,$H$633*1.9,0)</f>
        <v>0</v>
      </c>
      <c r="H638" s="67"/>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22"/>
      <c r="DC638" s="22"/>
      <c r="DD638" s="22"/>
    </row>
    <row r="639" spans="1:108" s="68" customFormat="1" ht="12.75">
      <c r="A639" s="22"/>
      <c r="B639" s="22"/>
      <c r="C639" s="22"/>
      <c r="D639" s="38"/>
      <c r="E639" s="22"/>
      <c r="F639" s="22"/>
      <c r="G639" s="73">
        <f>SUM(G635:G638)</f>
        <v>0</v>
      </c>
      <c r="H639" s="73">
        <f>G639</f>
        <v>0</v>
      </c>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22"/>
      <c r="DC639" s="22"/>
      <c r="DD639" s="22"/>
    </row>
    <row r="640" spans="1:108" s="68" customFormat="1" ht="12.75">
      <c r="A640" s="22"/>
      <c r="B640" s="22"/>
      <c r="C640" s="22"/>
      <c r="D640" s="38"/>
      <c r="E640" s="22"/>
      <c r="F640" s="22"/>
      <c r="G640" s="22"/>
      <c r="H640" s="67"/>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row>
    <row r="641" spans="1:108" s="68" customFormat="1" ht="12.75">
      <c r="A641" s="22"/>
      <c r="B641" s="22"/>
      <c r="C641" s="22"/>
      <c r="D641" s="38"/>
      <c r="E641" s="22" t="s">
        <v>172</v>
      </c>
      <c r="F641" s="22"/>
      <c r="G641" s="71" t="s">
        <v>173</v>
      </c>
      <c r="H641" s="70">
        <f>I191</f>
        <v>0</v>
      </c>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row>
    <row r="642" spans="1:108" s="68" customFormat="1" ht="12.75">
      <c r="A642" s="22"/>
      <c r="B642" s="22"/>
      <c r="C642" s="22"/>
      <c r="D642" s="38"/>
      <c r="E642" s="22"/>
      <c r="F642" s="22"/>
      <c r="G642" s="22"/>
      <c r="H642" s="73">
        <f>H639-H641</f>
        <v>0</v>
      </c>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row>
    <row r="643" spans="1:108" s="68" customFormat="1" ht="12.75">
      <c r="A643" s="22"/>
      <c r="B643" s="22"/>
      <c r="C643" s="22"/>
      <c r="D643" s="38"/>
      <c r="E643" s="76"/>
      <c r="F643" s="22"/>
      <c r="G643" s="22"/>
      <c r="H643" s="73"/>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row>
    <row r="644" spans="1:108" s="68" customFormat="1" ht="12.75">
      <c r="A644" s="22"/>
      <c r="B644" s="22"/>
      <c r="C644" s="22"/>
      <c r="D644" s="38"/>
      <c r="E644" s="22"/>
      <c r="F644" s="22"/>
      <c r="G644" s="22"/>
      <c r="H644" s="67" t="s">
        <v>212</v>
      </c>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row>
    <row r="645" spans="1:108" s="68" customFormat="1" ht="12.75">
      <c r="A645" s="22"/>
      <c r="B645" s="22"/>
      <c r="C645" s="22"/>
      <c r="D645" s="38"/>
      <c r="E645" s="77" t="s">
        <v>174</v>
      </c>
      <c r="F645" s="22"/>
      <c r="G645" s="22"/>
      <c r="H645" s="67">
        <v>7</v>
      </c>
      <c r="I645" s="22"/>
      <c r="J645" s="73">
        <f>IF(SIGN(H642)=1,H642/H645,0)</f>
        <v>0</v>
      </c>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row>
    <row r="646" spans="1:108" s="68" customFormat="1" ht="12.75">
      <c r="A646" s="22"/>
      <c r="B646" s="22"/>
      <c r="C646" s="22"/>
      <c r="D646" s="38"/>
      <c r="E646" s="77"/>
      <c r="F646" s="22"/>
      <c r="G646" s="22"/>
      <c r="H646" s="67"/>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row>
    <row r="647" spans="1:108" s="68" customFormat="1" ht="12.75">
      <c r="A647" s="22"/>
      <c r="B647" s="22"/>
      <c r="C647" s="22"/>
      <c r="D647" s="38"/>
      <c r="E647" s="77" t="s">
        <v>155</v>
      </c>
      <c r="F647" s="22"/>
      <c r="G647" s="22"/>
      <c r="H647" s="73"/>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row>
    <row r="648" spans="1:108" s="68" customFormat="1" ht="12.75">
      <c r="A648" s="22"/>
      <c r="B648" s="22"/>
      <c r="C648" s="22"/>
      <c r="D648" s="38"/>
      <c r="E648" s="76"/>
      <c r="F648" s="22"/>
      <c r="G648" s="148" t="s">
        <v>210</v>
      </c>
      <c r="H648" s="148"/>
      <c r="I648" s="67" t="s">
        <v>197</v>
      </c>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row>
    <row r="649" spans="1:108" s="68" customFormat="1" ht="12.75">
      <c r="A649" s="22"/>
      <c r="B649" s="22"/>
      <c r="C649" s="22"/>
      <c r="D649" s="38"/>
      <c r="E649" s="22"/>
      <c r="F649" s="22" t="s">
        <v>69</v>
      </c>
      <c r="G649" s="67">
        <v>40</v>
      </c>
      <c r="H649" s="67">
        <v>50</v>
      </c>
      <c r="I649" s="67">
        <v>5</v>
      </c>
      <c r="J649" s="70">
        <f>IF(E28="vrouw",IF(E29&gt;40,I649,0),0)</f>
        <v>0</v>
      </c>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row>
    <row r="650" spans="1:108" s="68" customFormat="1" ht="12.75">
      <c r="A650" s="22"/>
      <c r="B650" s="22"/>
      <c r="C650" s="22"/>
      <c r="D650" s="38"/>
      <c r="E650" s="22"/>
      <c r="F650" s="22"/>
      <c r="G650" s="22"/>
      <c r="H650" s="73"/>
      <c r="I650" s="22"/>
      <c r="J650" s="73">
        <f>SUM(J645:J649)</f>
        <v>0</v>
      </c>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row>
    <row r="651" spans="1:108" s="68" customFormat="1" ht="12.75">
      <c r="A651" s="22"/>
      <c r="B651" s="22"/>
      <c r="C651" s="22"/>
      <c r="D651" s="38"/>
      <c r="E651" s="22"/>
      <c r="F651" s="22"/>
      <c r="G651" s="22"/>
      <c r="H651" s="67"/>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row>
    <row r="652" spans="1:108" s="68" customFormat="1" ht="12.75">
      <c r="A652" s="22"/>
      <c r="B652" s="22"/>
      <c r="C652" s="34" t="s">
        <v>69</v>
      </c>
      <c r="D652" s="38"/>
      <c r="E652" s="22"/>
      <c r="F652" s="22"/>
      <c r="G652" s="22"/>
      <c r="H652" s="67"/>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row>
    <row r="653" spans="1:108" s="68" customFormat="1" ht="12.75">
      <c r="A653" s="22"/>
      <c r="B653" s="22"/>
      <c r="C653" s="22"/>
      <c r="D653" s="38"/>
      <c r="E653" s="22"/>
      <c r="F653" s="22"/>
      <c r="G653" s="22"/>
      <c r="H653" s="67"/>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row>
    <row r="654" spans="1:108" s="68" customFormat="1" ht="12.75">
      <c r="A654" s="22"/>
      <c r="B654" s="22"/>
      <c r="C654" s="22"/>
      <c r="D654" s="38" t="s">
        <v>154</v>
      </c>
      <c r="E654" s="22"/>
      <c r="F654" s="22"/>
      <c r="G654" s="22"/>
      <c r="H654" s="67"/>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row>
    <row r="655" spans="1:108" s="68" customFormat="1" ht="12.75">
      <c r="A655" s="22"/>
      <c r="B655" s="22"/>
      <c r="C655" s="22"/>
      <c r="D655" s="38"/>
      <c r="E655" s="22"/>
      <c r="F655" s="22"/>
      <c r="G655" s="22"/>
      <c r="H655" s="67"/>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row>
    <row r="656" spans="1:108" s="68" customFormat="1" ht="12.75">
      <c r="A656" s="22"/>
      <c r="B656" s="22"/>
      <c r="C656" s="22"/>
      <c r="D656" s="38"/>
      <c r="E656" s="67">
        <f>I207</f>
        <v>0</v>
      </c>
      <c r="F656" s="67">
        <f>K207</f>
        <v>60</v>
      </c>
      <c r="G656" s="67">
        <f>IF(E656="ja",1,0)</f>
        <v>0</v>
      </c>
      <c r="H656" s="67">
        <f>F656*G656</f>
        <v>0</v>
      </c>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row>
    <row r="657" spans="1:108" s="68" customFormat="1" ht="12.75">
      <c r="A657" s="22"/>
      <c r="B657" s="22"/>
      <c r="C657" s="22"/>
      <c r="D657" s="38"/>
      <c r="E657" s="67">
        <f>I209</f>
        <v>0</v>
      </c>
      <c r="F657" s="67">
        <f>K209</f>
        <v>40</v>
      </c>
      <c r="G657" s="67">
        <f>IF(E657="ja",1,0)</f>
        <v>0</v>
      </c>
      <c r="H657" s="67">
        <f aca="true" t="shared" si="7" ref="H657:H674">F657*G657</f>
        <v>0</v>
      </c>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c r="CN657" s="22"/>
      <c r="CO657" s="22"/>
      <c r="CP657" s="22"/>
      <c r="CQ657" s="22"/>
      <c r="CR657" s="22"/>
      <c r="CS657" s="22"/>
      <c r="CT657" s="22"/>
      <c r="CU657" s="22"/>
      <c r="CV657" s="22"/>
      <c r="CW657" s="22"/>
      <c r="CX657" s="22"/>
      <c r="CY657" s="22"/>
      <c r="CZ657" s="22"/>
      <c r="DA657" s="22"/>
      <c r="DB657" s="22"/>
      <c r="DC657" s="22"/>
      <c r="DD657" s="22"/>
    </row>
    <row r="658" spans="1:108" s="68" customFormat="1" ht="12.75">
      <c r="A658" s="22"/>
      <c r="B658" s="22"/>
      <c r="C658" s="22"/>
      <c r="D658" s="38"/>
      <c r="E658" s="67">
        <f>I213</f>
        <v>0</v>
      </c>
      <c r="F658" s="67">
        <f>K213</f>
        <v>20</v>
      </c>
      <c r="G658" s="67">
        <f aca="true" t="shared" si="8" ref="G658:G674">IF(AND(E658="ja",$E$656="nee"),1,0)</f>
        <v>0</v>
      </c>
      <c r="H658" s="67">
        <f t="shared" si="7"/>
        <v>0</v>
      </c>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c r="CN658" s="22"/>
      <c r="CO658" s="22"/>
      <c r="CP658" s="22"/>
      <c r="CQ658" s="22"/>
      <c r="CR658" s="22"/>
      <c r="CS658" s="22"/>
      <c r="CT658" s="22"/>
      <c r="CU658" s="22"/>
      <c r="CV658" s="22"/>
      <c r="CW658" s="22"/>
      <c r="CX658" s="22"/>
      <c r="CY658" s="22"/>
      <c r="CZ658" s="22"/>
      <c r="DA658" s="22"/>
      <c r="DB658" s="22"/>
      <c r="DC658" s="22"/>
      <c r="DD658" s="22"/>
    </row>
    <row r="659" spans="1:108" s="68" customFormat="1" ht="12.75">
      <c r="A659" s="22"/>
      <c r="B659" s="22"/>
      <c r="C659" s="22"/>
      <c r="D659" s="38"/>
      <c r="E659" s="67">
        <f>I216</f>
        <v>0</v>
      </c>
      <c r="F659" s="67">
        <f>K216</f>
        <v>20</v>
      </c>
      <c r="G659" s="67">
        <f t="shared" si="8"/>
        <v>0</v>
      </c>
      <c r="H659" s="67">
        <f t="shared" si="7"/>
        <v>0</v>
      </c>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c r="CM659" s="22"/>
      <c r="CN659" s="22"/>
      <c r="CO659" s="22"/>
      <c r="CP659" s="22"/>
      <c r="CQ659" s="22"/>
      <c r="CR659" s="22"/>
      <c r="CS659" s="22"/>
      <c r="CT659" s="22"/>
      <c r="CU659" s="22"/>
      <c r="CV659" s="22"/>
      <c r="CW659" s="22"/>
      <c r="CX659" s="22"/>
      <c r="CY659" s="22"/>
      <c r="CZ659" s="22"/>
      <c r="DA659" s="22"/>
      <c r="DB659" s="22"/>
      <c r="DC659" s="22"/>
      <c r="DD659" s="22"/>
    </row>
    <row r="660" spans="1:108" s="68" customFormat="1" ht="12.75">
      <c r="A660" s="22"/>
      <c r="B660" s="22"/>
      <c r="C660" s="22"/>
      <c r="D660" s="38"/>
      <c r="E660" s="67">
        <f>I218</f>
        <v>0</v>
      </c>
      <c r="F660" s="67">
        <f>K218</f>
        <v>20</v>
      </c>
      <c r="G660" s="67">
        <f t="shared" si="8"/>
        <v>0</v>
      </c>
      <c r="H660" s="67">
        <f t="shared" si="7"/>
        <v>0</v>
      </c>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22"/>
      <c r="CM660" s="22"/>
      <c r="CN660" s="22"/>
      <c r="CO660" s="22"/>
      <c r="CP660" s="22"/>
      <c r="CQ660" s="22"/>
      <c r="CR660" s="22"/>
      <c r="CS660" s="22"/>
      <c r="CT660" s="22"/>
      <c r="CU660" s="22"/>
      <c r="CV660" s="22"/>
      <c r="CW660" s="22"/>
      <c r="CX660" s="22"/>
      <c r="CY660" s="22"/>
      <c r="CZ660" s="22"/>
      <c r="DA660" s="22"/>
      <c r="DB660" s="22"/>
      <c r="DC660" s="22"/>
      <c r="DD660" s="22"/>
    </row>
    <row r="661" spans="1:108" s="68" customFormat="1" ht="12.75">
      <c r="A661" s="22"/>
      <c r="B661" s="22"/>
      <c r="C661" s="22"/>
      <c r="D661" s="38"/>
      <c r="E661" s="67">
        <f>I220</f>
        <v>0</v>
      </c>
      <c r="F661" s="67">
        <f>K220</f>
        <v>2</v>
      </c>
      <c r="G661" s="67">
        <f t="shared" si="8"/>
        <v>0</v>
      </c>
      <c r="H661" s="67">
        <f t="shared" si="7"/>
        <v>0</v>
      </c>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22"/>
      <c r="CM661" s="22"/>
      <c r="CN661" s="22"/>
      <c r="CO661" s="22"/>
      <c r="CP661" s="22"/>
      <c r="CQ661" s="22"/>
      <c r="CR661" s="22"/>
      <c r="CS661" s="22"/>
      <c r="CT661" s="22"/>
      <c r="CU661" s="22"/>
      <c r="CV661" s="22"/>
      <c r="CW661" s="22"/>
      <c r="CX661" s="22"/>
      <c r="CY661" s="22"/>
      <c r="CZ661" s="22"/>
      <c r="DA661" s="22"/>
      <c r="DB661" s="22"/>
      <c r="DC661" s="22"/>
      <c r="DD661" s="22"/>
    </row>
    <row r="662" spans="1:108" s="68" customFormat="1" ht="12.75">
      <c r="A662" s="22"/>
      <c r="B662" s="22"/>
      <c r="C662" s="22"/>
      <c r="D662" s="38"/>
      <c r="E662" s="67">
        <f>I222</f>
        <v>0</v>
      </c>
      <c r="F662" s="67">
        <f>K222</f>
        <v>2</v>
      </c>
      <c r="G662" s="67">
        <f t="shared" si="8"/>
        <v>0</v>
      </c>
      <c r="H662" s="67">
        <f t="shared" si="7"/>
        <v>0</v>
      </c>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22"/>
      <c r="CM662" s="22"/>
      <c r="CN662" s="22"/>
      <c r="CO662" s="22"/>
      <c r="CP662" s="22"/>
      <c r="CQ662" s="22"/>
      <c r="CR662" s="22"/>
      <c r="CS662" s="22"/>
      <c r="CT662" s="22"/>
      <c r="CU662" s="22"/>
      <c r="CV662" s="22"/>
      <c r="CW662" s="22"/>
      <c r="CX662" s="22"/>
      <c r="CY662" s="22"/>
      <c r="CZ662" s="22"/>
      <c r="DA662" s="22"/>
      <c r="DB662" s="22"/>
      <c r="DC662" s="22"/>
      <c r="DD662" s="22"/>
    </row>
    <row r="663" spans="1:108" s="68" customFormat="1" ht="12.75">
      <c r="A663" s="22"/>
      <c r="B663" s="22"/>
      <c r="C663" s="22"/>
      <c r="D663" s="38"/>
      <c r="E663" s="67">
        <f>I224</f>
        <v>0</v>
      </c>
      <c r="F663" s="67">
        <f>K224</f>
        <v>2</v>
      </c>
      <c r="G663" s="67">
        <f t="shared" si="8"/>
        <v>0</v>
      </c>
      <c r="H663" s="67">
        <f t="shared" si="7"/>
        <v>0</v>
      </c>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c r="CN663" s="22"/>
      <c r="CO663" s="22"/>
      <c r="CP663" s="22"/>
      <c r="CQ663" s="22"/>
      <c r="CR663" s="22"/>
      <c r="CS663" s="22"/>
      <c r="CT663" s="22"/>
      <c r="CU663" s="22"/>
      <c r="CV663" s="22"/>
      <c r="CW663" s="22"/>
      <c r="CX663" s="22"/>
      <c r="CY663" s="22"/>
      <c r="CZ663" s="22"/>
      <c r="DA663" s="22"/>
      <c r="DB663" s="22"/>
      <c r="DC663" s="22"/>
      <c r="DD663" s="22"/>
    </row>
    <row r="664" spans="1:108" s="68" customFormat="1" ht="12.75">
      <c r="A664" s="22"/>
      <c r="B664" s="22"/>
      <c r="C664" s="22"/>
      <c r="D664" s="38"/>
      <c r="E664" s="67">
        <f>I226</f>
        <v>0</v>
      </c>
      <c r="F664" s="67">
        <f>K226</f>
        <v>10</v>
      </c>
      <c r="G664" s="67">
        <f t="shared" si="8"/>
        <v>0</v>
      </c>
      <c r="H664" s="67">
        <f t="shared" si="7"/>
        <v>0</v>
      </c>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c r="CN664" s="22"/>
      <c r="CO664" s="22"/>
      <c r="CP664" s="22"/>
      <c r="CQ664" s="22"/>
      <c r="CR664" s="22"/>
      <c r="CS664" s="22"/>
      <c r="CT664" s="22"/>
      <c r="CU664" s="22"/>
      <c r="CV664" s="22"/>
      <c r="CW664" s="22"/>
      <c r="CX664" s="22"/>
      <c r="CY664" s="22"/>
      <c r="CZ664" s="22"/>
      <c r="DA664" s="22"/>
      <c r="DB664" s="22"/>
      <c r="DC664" s="22"/>
      <c r="DD664" s="22"/>
    </row>
    <row r="665" spans="1:108" s="68" customFormat="1" ht="12.75">
      <c r="A665" s="22"/>
      <c r="B665" s="22"/>
      <c r="C665" s="22"/>
      <c r="D665" s="38"/>
      <c r="E665" s="67">
        <f>I228</f>
        <v>0</v>
      </c>
      <c r="F665" s="67">
        <f>K228</f>
        <v>5</v>
      </c>
      <c r="G665" s="67">
        <f t="shared" si="8"/>
        <v>0</v>
      </c>
      <c r="H665" s="67">
        <f t="shared" si="7"/>
        <v>0</v>
      </c>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c r="CM665" s="22"/>
      <c r="CN665" s="22"/>
      <c r="CO665" s="22"/>
      <c r="CP665" s="22"/>
      <c r="CQ665" s="22"/>
      <c r="CR665" s="22"/>
      <c r="CS665" s="22"/>
      <c r="CT665" s="22"/>
      <c r="CU665" s="22"/>
      <c r="CV665" s="22"/>
      <c r="CW665" s="22"/>
      <c r="CX665" s="22"/>
      <c r="CY665" s="22"/>
      <c r="CZ665" s="22"/>
      <c r="DA665" s="22"/>
      <c r="DB665" s="22"/>
      <c r="DC665" s="22"/>
      <c r="DD665" s="22"/>
    </row>
    <row r="666" spans="1:108" s="68" customFormat="1" ht="12.75">
      <c r="A666" s="22"/>
      <c r="B666" s="22"/>
      <c r="C666" s="22"/>
      <c r="D666" s="38"/>
      <c r="E666" s="67">
        <f>I230</f>
        <v>0</v>
      </c>
      <c r="F666" s="67">
        <f>K230</f>
        <v>2</v>
      </c>
      <c r="G666" s="67">
        <f t="shared" si="8"/>
        <v>0</v>
      </c>
      <c r="H666" s="67">
        <f t="shared" si="7"/>
        <v>0</v>
      </c>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row>
    <row r="667" spans="1:108" s="68" customFormat="1" ht="12.75">
      <c r="A667" s="22"/>
      <c r="B667" s="22"/>
      <c r="C667" s="22"/>
      <c r="D667" s="38"/>
      <c r="E667" s="67">
        <f>I233</f>
        <v>0</v>
      </c>
      <c r="F667" s="67">
        <f>K233</f>
        <v>5</v>
      </c>
      <c r="G667" s="67">
        <f t="shared" si="8"/>
        <v>0</v>
      </c>
      <c r="H667" s="67">
        <f t="shared" si="7"/>
        <v>0</v>
      </c>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22"/>
      <c r="DC667" s="22"/>
      <c r="DD667" s="22"/>
    </row>
    <row r="668" spans="1:108" s="68" customFormat="1" ht="12.75">
      <c r="A668" s="22"/>
      <c r="B668" s="22"/>
      <c r="C668" s="22"/>
      <c r="D668" s="38"/>
      <c r="E668" s="67">
        <f>I235</f>
        <v>0</v>
      </c>
      <c r="F668" s="67">
        <f>K235</f>
        <v>1</v>
      </c>
      <c r="G668" s="67">
        <f t="shared" si="8"/>
        <v>0</v>
      </c>
      <c r="H668" s="67">
        <f t="shared" si="7"/>
        <v>0</v>
      </c>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22"/>
      <c r="DC668" s="22"/>
      <c r="DD668" s="22"/>
    </row>
    <row r="669" spans="1:108" s="68" customFormat="1" ht="12.75">
      <c r="A669" s="22"/>
      <c r="B669" s="22"/>
      <c r="C669" s="22"/>
      <c r="D669" s="38"/>
      <c r="E669" s="67">
        <f>I237</f>
        <v>0</v>
      </c>
      <c r="F669" s="67">
        <f>K237</f>
        <v>2</v>
      </c>
      <c r="G669" s="67">
        <f t="shared" si="8"/>
        <v>0</v>
      </c>
      <c r="H669" s="67">
        <f t="shared" si="7"/>
        <v>0</v>
      </c>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row>
    <row r="670" spans="1:108" s="68" customFormat="1" ht="12.75">
      <c r="A670" s="22"/>
      <c r="B670" s="22"/>
      <c r="C670" s="22"/>
      <c r="D670" s="38"/>
      <c r="E670" s="67">
        <f>I239</f>
        <v>0</v>
      </c>
      <c r="F670" s="67">
        <f>K239</f>
        <v>2</v>
      </c>
      <c r="G670" s="67">
        <f t="shared" si="8"/>
        <v>0</v>
      </c>
      <c r="H670" s="67">
        <f t="shared" si="7"/>
        <v>0</v>
      </c>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22"/>
      <c r="DC670" s="22"/>
      <c r="DD670" s="22"/>
    </row>
    <row r="671" spans="1:108" s="68" customFormat="1" ht="12.75">
      <c r="A671" s="22"/>
      <c r="B671" s="22"/>
      <c r="C671" s="22"/>
      <c r="D671" s="38"/>
      <c r="E671" s="67">
        <f>I241</f>
        <v>0</v>
      </c>
      <c r="F671" s="67">
        <f>K241</f>
        <v>2</v>
      </c>
      <c r="G671" s="67">
        <f t="shared" si="8"/>
        <v>0</v>
      </c>
      <c r="H671" s="67">
        <f t="shared" si="7"/>
        <v>0</v>
      </c>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row>
    <row r="672" spans="1:108" s="68" customFormat="1" ht="12.75">
      <c r="A672" s="22"/>
      <c r="B672" s="22"/>
      <c r="C672" s="22"/>
      <c r="D672" s="38"/>
      <c r="E672" s="67">
        <f>I243</f>
        <v>0</v>
      </c>
      <c r="F672" s="67">
        <f>K243</f>
        <v>2</v>
      </c>
      <c r="G672" s="67">
        <f t="shared" si="8"/>
        <v>0</v>
      </c>
      <c r="H672" s="67">
        <f t="shared" si="7"/>
        <v>0</v>
      </c>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row>
    <row r="673" spans="1:108" s="68" customFormat="1" ht="12.75">
      <c r="A673" s="22"/>
      <c r="B673" s="22"/>
      <c r="C673" s="22"/>
      <c r="D673" s="38"/>
      <c r="E673" s="67">
        <f>I245</f>
        <v>0</v>
      </c>
      <c r="F673" s="67">
        <f>K245</f>
        <v>2</v>
      </c>
      <c r="G673" s="67">
        <f t="shared" si="8"/>
        <v>0</v>
      </c>
      <c r="H673" s="67">
        <f t="shared" si="7"/>
        <v>0</v>
      </c>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row>
    <row r="674" spans="1:108" s="68" customFormat="1" ht="12.75">
      <c r="A674" s="22"/>
      <c r="B674" s="22"/>
      <c r="C674" s="22"/>
      <c r="D674" s="38"/>
      <c r="E674" s="70">
        <f>I247</f>
        <v>0</v>
      </c>
      <c r="F674" s="70">
        <f>K247</f>
        <v>1</v>
      </c>
      <c r="G674" s="67">
        <f t="shared" si="8"/>
        <v>0</v>
      </c>
      <c r="H674" s="70">
        <f t="shared" si="7"/>
        <v>0</v>
      </c>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row>
    <row r="675" spans="1:108" s="68" customFormat="1" ht="12.75">
      <c r="A675" s="22"/>
      <c r="B675" s="22"/>
      <c r="C675" s="22"/>
      <c r="D675" s="38"/>
      <c r="E675" s="66">
        <f>COUNTA(E660:E674)</f>
        <v>15</v>
      </c>
      <c r="F675" s="67">
        <f>SUM(F656:F674)</f>
        <v>200</v>
      </c>
      <c r="G675" s="67">
        <f>SUM(G656:G674)</f>
        <v>0</v>
      </c>
      <c r="H675" s="67">
        <f>SUM(H656:H674)</f>
        <v>0</v>
      </c>
      <c r="I675" s="67">
        <f>H675</f>
        <v>0</v>
      </c>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row>
    <row r="676" spans="1:108" s="68" customFormat="1" ht="12.75">
      <c r="A676" s="22"/>
      <c r="B676" s="22"/>
      <c r="C676" s="22"/>
      <c r="D676" s="38"/>
      <c r="E676" s="22"/>
      <c r="F676" s="22"/>
      <c r="G676" s="22"/>
      <c r="H676" s="67"/>
      <c r="I676" s="67"/>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row>
    <row r="677" spans="1:108" s="68" customFormat="1" ht="12.75">
      <c r="A677" s="22"/>
      <c r="B677" s="22"/>
      <c r="C677" s="22"/>
      <c r="D677" s="38" t="s">
        <v>155</v>
      </c>
      <c r="E677" s="22"/>
      <c r="F677" s="22"/>
      <c r="G677" s="22"/>
      <c r="H677" s="67"/>
      <c r="I677" s="67"/>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row>
    <row r="678" spans="1:108" s="68" customFormat="1" ht="12.75">
      <c r="A678" s="22"/>
      <c r="B678" s="22"/>
      <c r="C678" s="22"/>
      <c r="D678" s="38"/>
      <c r="E678" s="22"/>
      <c r="F678" s="148" t="s">
        <v>210</v>
      </c>
      <c r="G678" s="148"/>
      <c r="H678" s="67" t="s">
        <v>197</v>
      </c>
      <c r="I678" s="67"/>
      <c r="J678" s="67"/>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row>
    <row r="679" spans="1:108" s="68" customFormat="1" ht="12.75">
      <c r="A679" s="22"/>
      <c r="B679" s="22"/>
      <c r="C679" s="22"/>
      <c r="D679" s="38"/>
      <c r="E679" s="22" t="s">
        <v>69</v>
      </c>
      <c r="F679" s="67">
        <v>40</v>
      </c>
      <c r="G679" s="67">
        <v>50</v>
      </c>
      <c r="H679" s="67">
        <v>5</v>
      </c>
      <c r="I679" s="67">
        <f>IF(AND(E28="vrouw",AND(E29&gt;F679,E29&lt;G679)),H679,0)</f>
        <v>0</v>
      </c>
      <c r="J679" s="67"/>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row>
    <row r="680" spans="1:108" s="68" customFormat="1" ht="12.75">
      <c r="A680" s="22"/>
      <c r="B680" s="22"/>
      <c r="C680" s="22"/>
      <c r="D680" s="38"/>
      <c r="E680" s="22"/>
      <c r="F680" s="22"/>
      <c r="G680" s="22"/>
      <c r="H680" s="67"/>
      <c r="I680" s="70"/>
      <c r="J680" s="67"/>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row>
    <row r="681" spans="1:108" s="68" customFormat="1" ht="12.75">
      <c r="A681" s="22"/>
      <c r="B681" s="22"/>
      <c r="C681" s="22"/>
      <c r="D681" s="38"/>
      <c r="E681" s="22"/>
      <c r="F681" s="22"/>
      <c r="G681" s="22"/>
      <c r="H681" s="67"/>
      <c r="I681" s="67">
        <f>SUM(I679:I680)</f>
        <v>0</v>
      </c>
      <c r="J681" s="70">
        <f>I681</f>
        <v>0</v>
      </c>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row>
    <row r="682" spans="1:108" s="68" customFormat="1" ht="12.75">
      <c r="A682" s="22"/>
      <c r="B682" s="22"/>
      <c r="C682" s="22"/>
      <c r="D682" s="38"/>
      <c r="E682" s="22"/>
      <c r="F682" s="22"/>
      <c r="G682" s="22"/>
      <c r="H682" s="67"/>
      <c r="I682" s="67"/>
      <c r="J682" s="67">
        <f>SUM(I675:I681)</f>
        <v>0</v>
      </c>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row>
    <row r="683" spans="1:108" s="68" customFormat="1" ht="12.75">
      <c r="A683" s="22"/>
      <c r="B683" s="22"/>
      <c r="C683" s="22"/>
      <c r="D683" s="38"/>
      <c r="E683" s="22"/>
      <c r="F683" s="22"/>
      <c r="G683" s="22"/>
      <c r="H683" s="67"/>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row>
    <row r="684" spans="1:108" s="68" customFormat="1" ht="12.75">
      <c r="A684" s="22"/>
      <c r="B684" s="22"/>
      <c r="C684" s="34" t="s">
        <v>70</v>
      </c>
      <c r="D684" s="38"/>
      <c r="E684" s="22"/>
      <c r="F684" s="22"/>
      <c r="G684" s="22"/>
      <c r="H684" s="67"/>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row>
    <row r="685" spans="1:108" s="68" customFormat="1" ht="12.75">
      <c r="A685" s="22"/>
      <c r="B685" s="22"/>
      <c r="C685" s="22"/>
      <c r="D685" s="38"/>
      <c r="E685" s="22"/>
      <c r="F685" s="22"/>
      <c r="G685" s="22"/>
      <c r="H685" s="67"/>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row>
    <row r="686" spans="1:108" s="68" customFormat="1" ht="12.75">
      <c r="A686" s="22"/>
      <c r="B686" s="22"/>
      <c r="C686" s="22"/>
      <c r="D686" s="38" t="s">
        <v>154</v>
      </c>
      <c r="E686" s="22"/>
      <c r="F686" s="22"/>
      <c r="G686" s="22"/>
      <c r="H686" s="67"/>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row>
    <row r="687" spans="1:108" s="68" customFormat="1" ht="12.75">
      <c r="A687" s="22"/>
      <c r="B687" s="22"/>
      <c r="C687" s="22"/>
      <c r="D687" s="38"/>
      <c r="E687" s="22"/>
      <c r="F687" s="22"/>
      <c r="G687" s="22"/>
      <c r="H687" s="67"/>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row>
    <row r="688" spans="1:108" s="68" customFormat="1" ht="12.75">
      <c r="A688" s="22"/>
      <c r="B688" s="22"/>
      <c r="C688" s="22"/>
      <c r="D688" s="38"/>
      <c r="E688" s="67">
        <f>I252</f>
        <v>0</v>
      </c>
      <c r="F688" s="67">
        <f>K252</f>
        <v>30</v>
      </c>
      <c r="G688" s="67">
        <f>IF(E688="ja",1,0)</f>
        <v>0</v>
      </c>
      <c r="H688" s="67">
        <f>F688*G688</f>
        <v>0</v>
      </c>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row>
    <row r="689" spans="1:108" s="68" customFormat="1" ht="12.75">
      <c r="A689" s="22"/>
      <c r="B689" s="22"/>
      <c r="C689" s="22"/>
      <c r="D689" s="38"/>
      <c r="E689" s="67">
        <f>I254</f>
        <v>0</v>
      </c>
      <c r="F689" s="67">
        <f>K254</f>
        <v>20</v>
      </c>
      <c r="G689" s="67">
        <f aca="true" t="shared" si="9" ref="G689:G703">IF(E689="ja",1,0)</f>
        <v>0</v>
      </c>
      <c r="H689" s="67">
        <f aca="true" t="shared" si="10" ref="H689:H703">F689*G689</f>
        <v>0</v>
      </c>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row>
    <row r="690" spans="1:108" s="68" customFormat="1" ht="12.75">
      <c r="A690" s="22"/>
      <c r="B690" s="22"/>
      <c r="C690" s="22"/>
      <c r="D690" s="38"/>
      <c r="E690" s="67">
        <f>I256</f>
        <v>0</v>
      </c>
      <c r="F690" s="67">
        <f>K256</f>
        <v>2</v>
      </c>
      <c r="G690" s="67">
        <f t="shared" si="9"/>
        <v>0</v>
      </c>
      <c r="H690" s="67">
        <f t="shared" si="10"/>
        <v>0</v>
      </c>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row>
    <row r="691" spans="1:108" s="68" customFormat="1" ht="12.75">
      <c r="A691" s="22"/>
      <c r="B691" s="22"/>
      <c r="C691" s="22"/>
      <c r="D691" s="38"/>
      <c r="E691" s="67">
        <f>I258</f>
        <v>0</v>
      </c>
      <c r="F691" s="67">
        <f>K258</f>
        <v>2</v>
      </c>
      <c r="G691" s="67">
        <f t="shared" si="9"/>
        <v>0</v>
      </c>
      <c r="H691" s="67">
        <f t="shared" si="10"/>
        <v>0</v>
      </c>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row>
    <row r="692" spans="1:108" s="68" customFormat="1" ht="12.75">
      <c r="A692" s="22"/>
      <c r="B692" s="22"/>
      <c r="C692" s="22"/>
      <c r="D692" s="38"/>
      <c r="E692" s="67">
        <f>I260</f>
        <v>0</v>
      </c>
      <c r="F692" s="67">
        <f>K260</f>
        <v>1</v>
      </c>
      <c r="G692" s="67">
        <f t="shared" si="9"/>
        <v>0</v>
      </c>
      <c r="H692" s="67">
        <f t="shared" si="10"/>
        <v>0</v>
      </c>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row>
    <row r="693" spans="1:108" s="68" customFormat="1" ht="12.75">
      <c r="A693" s="22"/>
      <c r="B693" s="22"/>
      <c r="C693" s="22"/>
      <c r="D693" s="38"/>
      <c r="E693" s="67">
        <f>I262</f>
        <v>0</v>
      </c>
      <c r="F693" s="67">
        <f>K262</f>
        <v>5</v>
      </c>
      <c r="G693" s="67">
        <f t="shared" si="9"/>
        <v>0</v>
      </c>
      <c r="H693" s="67">
        <f t="shared" si="10"/>
        <v>0</v>
      </c>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row>
    <row r="694" spans="1:108" s="68" customFormat="1" ht="12.75">
      <c r="A694" s="22"/>
      <c r="B694" s="22"/>
      <c r="C694" s="22"/>
      <c r="D694" s="38"/>
      <c r="E694" s="67">
        <f>I264</f>
        <v>0</v>
      </c>
      <c r="F694" s="67">
        <f>K264</f>
        <v>2</v>
      </c>
      <c r="G694" s="67">
        <f t="shared" si="9"/>
        <v>0</v>
      </c>
      <c r="H694" s="67">
        <f t="shared" si="10"/>
        <v>0</v>
      </c>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row>
    <row r="695" spans="1:108" s="68" customFormat="1" ht="12.75">
      <c r="A695" s="22"/>
      <c r="B695" s="22"/>
      <c r="C695" s="22"/>
      <c r="D695" s="38"/>
      <c r="E695" s="67">
        <f>I266</f>
        <v>0</v>
      </c>
      <c r="F695" s="67">
        <f>K266</f>
        <v>2</v>
      </c>
      <c r="G695" s="67">
        <f t="shared" si="9"/>
        <v>0</v>
      </c>
      <c r="H695" s="67">
        <f t="shared" si="10"/>
        <v>0</v>
      </c>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row>
    <row r="696" spans="1:108" s="68" customFormat="1" ht="12.75">
      <c r="A696" s="22"/>
      <c r="B696" s="22"/>
      <c r="C696" s="22"/>
      <c r="D696" s="38"/>
      <c r="E696" s="67">
        <f>I268</f>
        <v>0</v>
      </c>
      <c r="F696" s="67">
        <f>K268</f>
        <v>1</v>
      </c>
      <c r="G696" s="67">
        <f t="shared" si="9"/>
        <v>0</v>
      </c>
      <c r="H696" s="67">
        <f t="shared" si="10"/>
        <v>0</v>
      </c>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row>
    <row r="697" spans="1:108" s="68" customFormat="1" ht="12.75">
      <c r="A697" s="22"/>
      <c r="B697" s="22"/>
      <c r="C697" s="22"/>
      <c r="D697" s="38"/>
      <c r="E697" s="67">
        <f>I270</f>
        <v>0</v>
      </c>
      <c r="F697" s="67">
        <f>K270</f>
        <v>2</v>
      </c>
      <c r="G697" s="67">
        <f t="shared" si="9"/>
        <v>0</v>
      </c>
      <c r="H697" s="67">
        <f t="shared" si="10"/>
        <v>0</v>
      </c>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row>
    <row r="698" spans="1:108" s="68" customFormat="1" ht="12.75">
      <c r="A698" s="22"/>
      <c r="B698" s="22"/>
      <c r="C698" s="22"/>
      <c r="D698" s="38"/>
      <c r="E698" s="67">
        <f>I272</f>
        <v>0</v>
      </c>
      <c r="F698" s="67">
        <f>K272</f>
        <v>2</v>
      </c>
      <c r="G698" s="67">
        <f t="shared" si="9"/>
        <v>0</v>
      </c>
      <c r="H698" s="67">
        <f t="shared" si="10"/>
        <v>0</v>
      </c>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row>
    <row r="699" spans="1:108" s="68" customFormat="1" ht="12.75">
      <c r="A699" s="22"/>
      <c r="B699" s="22"/>
      <c r="C699" s="22"/>
      <c r="D699" s="38"/>
      <c r="E699" s="67">
        <f>I274</f>
        <v>0</v>
      </c>
      <c r="F699" s="67">
        <f>K274</f>
        <v>2</v>
      </c>
      <c r="G699" s="67">
        <f t="shared" si="9"/>
        <v>0</v>
      </c>
      <c r="H699" s="67">
        <f t="shared" si="10"/>
        <v>0</v>
      </c>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22"/>
      <c r="DC699" s="22"/>
      <c r="DD699" s="22"/>
    </row>
    <row r="700" spans="1:108" s="68" customFormat="1" ht="12.75">
      <c r="A700" s="22"/>
      <c r="B700" s="22"/>
      <c r="C700" s="22"/>
      <c r="D700" s="38"/>
      <c r="E700" s="67">
        <f>I276</f>
        <v>0</v>
      </c>
      <c r="F700" s="67">
        <f>K276</f>
        <v>2</v>
      </c>
      <c r="G700" s="67">
        <f t="shared" si="9"/>
        <v>0</v>
      </c>
      <c r="H700" s="67">
        <f t="shared" si="10"/>
        <v>0</v>
      </c>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row>
    <row r="701" spans="1:108" s="68" customFormat="1" ht="12.75">
      <c r="A701" s="22"/>
      <c r="B701" s="22"/>
      <c r="C701" s="22"/>
      <c r="D701" s="38"/>
      <c r="E701" s="67">
        <f>I278</f>
        <v>0</v>
      </c>
      <c r="F701" s="67">
        <f>K278</f>
        <v>5</v>
      </c>
      <c r="G701" s="67">
        <f t="shared" si="9"/>
        <v>0</v>
      </c>
      <c r="H701" s="67">
        <f t="shared" si="10"/>
        <v>0</v>
      </c>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row>
    <row r="702" spans="1:108" s="68" customFormat="1" ht="12.75">
      <c r="A702" s="22"/>
      <c r="B702" s="22"/>
      <c r="C702" s="22"/>
      <c r="D702" s="38"/>
      <c r="E702" s="67">
        <f>I280</f>
        <v>0</v>
      </c>
      <c r="F702" s="67">
        <f>K280</f>
        <v>2</v>
      </c>
      <c r="G702" s="67">
        <f t="shared" si="9"/>
        <v>0</v>
      </c>
      <c r="H702" s="67">
        <f t="shared" si="10"/>
        <v>0</v>
      </c>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22"/>
      <c r="DC702" s="22"/>
      <c r="DD702" s="22"/>
    </row>
    <row r="703" spans="1:108" s="68" customFormat="1" ht="12.75">
      <c r="A703" s="22"/>
      <c r="B703" s="22"/>
      <c r="C703" s="22"/>
      <c r="D703" s="38"/>
      <c r="E703" s="70">
        <f>I282</f>
        <v>0</v>
      </c>
      <c r="F703" s="70">
        <f>K282</f>
        <v>20</v>
      </c>
      <c r="G703" s="70">
        <f t="shared" si="9"/>
        <v>0</v>
      </c>
      <c r="H703" s="70">
        <f t="shared" si="10"/>
        <v>0</v>
      </c>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22"/>
      <c r="DC703" s="22"/>
      <c r="DD703" s="22"/>
    </row>
    <row r="704" spans="1:108" s="68" customFormat="1" ht="12.75">
      <c r="A704" s="22"/>
      <c r="B704" s="22"/>
      <c r="C704" s="22"/>
      <c r="D704" s="38"/>
      <c r="E704" s="66">
        <f>COUNTA(E688:E703)</f>
        <v>16</v>
      </c>
      <c r="F704" s="67">
        <f>SUM(F688:F703)</f>
        <v>100</v>
      </c>
      <c r="G704" s="67">
        <f>SUM(G688:G703)</f>
        <v>0</v>
      </c>
      <c r="H704" s="67">
        <f>SUM(H688:H703)</f>
        <v>0</v>
      </c>
      <c r="I704" s="67">
        <f>H704</f>
        <v>0</v>
      </c>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c r="CN704" s="22"/>
      <c r="CO704" s="22"/>
      <c r="CP704" s="22"/>
      <c r="CQ704" s="22"/>
      <c r="CR704" s="22"/>
      <c r="CS704" s="22"/>
      <c r="CT704" s="22"/>
      <c r="CU704" s="22"/>
      <c r="CV704" s="22"/>
      <c r="CW704" s="22"/>
      <c r="CX704" s="22"/>
      <c r="CY704" s="22"/>
      <c r="CZ704" s="22"/>
      <c r="DA704" s="22"/>
      <c r="DB704" s="22"/>
      <c r="DC704" s="22"/>
      <c r="DD704" s="22"/>
    </row>
    <row r="705" spans="1:108" s="68" customFormat="1" ht="12.75">
      <c r="A705" s="22"/>
      <c r="B705" s="22"/>
      <c r="C705" s="22"/>
      <c r="D705" s="38"/>
      <c r="E705" s="22"/>
      <c r="F705" s="22"/>
      <c r="G705" s="22"/>
      <c r="H705" s="67"/>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c r="CN705" s="22"/>
      <c r="CO705" s="22"/>
      <c r="CP705" s="22"/>
      <c r="CQ705" s="22"/>
      <c r="CR705" s="22"/>
      <c r="CS705" s="22"/>
      <c r="CT705" s="22"/>
      <c r="CU705" s="22"/>
      <c r="CV705" s="22"/>
      <c r="CW705" s="22"/>
      <c r="CX705" s="22"/>
      <c r="CY705" s="22"/>
      <c r="CZ705" s="22"/>
      <c r="DA705" s="22"/>
      <c r="DB705" s="22"/>
      <c r="DC705" s="22"/>
      <c r="DD705" s="22"/>
    </row>
    <row r="706" spans="1:108" s="68" customFormat="1" ht="12.75">
      <c r="A706" s="22"/>
      <c r="B706" s="22"/>
      <c r="C706" s="22"/>
      <c r="D706" s="38" t="s">
        <v>155</v>
      </c>
      <c r="E706" s="22"/>
      <c r="F706" s="22"/>
      <c r="G706" s="22"/>
      <c r="H706" s="67"/>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row>
    <row r="707" spans="1:108" s="68" customFormat="1" ht="12.75">
      <c r="A707" s="22"/>
      <c r="B707" s="22"/>
      <c r="C707" s="22"/>
      <c r="D707" s="38"/>
      <c r="E707" s="22"/>
      <c r="F707" s="22"/>
      <c r="G707" s="22"/>
      <c r="H707" s="67"/>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c r="CN707" s="22"/>
      <c r="CO707" s="22"/>
      <c r="CP707" s="22"/>
      <c r="CQ707" s="22"/>
      <c r="CR707" s="22"/>
      <c r="CS707" s="22"/>
      <c r="CT707" s="22"/>
      <c r="CU707" s="22"/>
      <c r="CV707" s="22"/>
      <c r="CW707" s="22"/>
      <c r="CX707" s="22"/>
      <c r="CY707" s="22"/>
      <c r="CZ707" s="22"/>
      <c r="DA707" s="22"/>
      <c r="DB707" s="22"/>
      <c r="DC707" s="22"/>
      <c r="DD707" s="22"/>
    </row>
    <row r="708" spans="1:108" s="68" customFormat="1" ht="12.75">
      <c r="A708" s="22"/>
      <c r="B708" s="22"/>
      <c r="C708" s="22"/>
      <c r="D708" s="38"/>
      <c r="E708" s="22" t="s">
        <v>164</v>
      </c>
      <c r="F708" s="71">
        <f>I82</f>
        <v>0</v>
      </c>
      <c r="G708" s="67" t="s">
        <v>197</v>
      </c>
      <c r="H708" s="67"/>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row>
    <row r="709" spans="1:108" s="68" customFormat="1" ht="12.75">
      <c r="A709" s="22"/>
      <c r="B709" s="22"/>
      <c r="C709" s="22"/>
      <c r="D709" s="38"/>
      <c r="E709" s="22"/>
      <c r="F709" s="71" t="s">
        <v>44</v>
      </c>
      <c r="G709" s="67">
        <v>10</v>
      </c>
      <c r="H709" s="67">
        <f>IF(AND(E28="man",I82="ja"),G709,0)</f>
        <v>0</v>
      </c>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c r="CM709" s="22"/>
      <c r="CN709" s="22"/>
      <c r="CO709" s="22"/>
      <c r="CP709" s="22"/>
      <c r="CQ709" s="22"/>
      <c r="CR709" s="22"/>
      <c r="CS709" s="22"/>
      <c r="CT709" s="22"/>
      <c r="CU709" s="22"/>
      <c r="CV709" s="22"/>
      <c r="CW709" s="22"/>
      <c r="CX709" s="22"/>
      <c r="CY709" s="22"/>
      <c r="CZ709" s="22"/>
      <c r="DA709" s="22"/>
      <c r="DB709" s="22"/>
      <c r="DC709" s="22"/>
      <c r="DD709" s="22"/>
    </row>
    <row r="710" spans="1:108" s="68" customFormat="1" ht="12.75">
      <c r="A710" s="22"/>
      <c r="B710" s="22"/>
      <c r="C710" s="22"/>
      <c r="D710" s="38"/>
      <c r="E710" s="22"/>
      <c r="F710" s="71" t="s">
        <v>198</v>
      </c>
      <c r="G710" s="67">
        <v>10</v>
      </c>
      <c r="H710" s="67">
        <f>IF(AND(E28="man",E29&gt;40,I82="ja"),G710,0)</f>
        <v>0</v>
      </c>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c r="CN710" s="22"/>
      <c r="CO710" s="22"/>
      <c r="CP710" s="22"/>
      <c r="CQ710" s="22"/>
      <c r="CR710" s="22"/>
      <c r="CS710" s="22"/>
      <c r="CT710" s="22"/>
      <c r="CU710" s="22"/>
      <c r="CV710" s="22"/>
      <c r="CW710" s="22"/>
      <c r="CX710" s="22"/>
      <c r="CY710" s="22"/>
      <c r="CZ710" s="22"/>
      <c r="DA710" s="22"/>
      <c r="DB710" s="22"/>
      <c r="DC710" s="22"/>
      <c r="DD710" s="22"/>
    </row>
    <row r="711" spans="1:108" s="68" customFormat="1" ht="12.75">
      <c r="A711" s="22"/>
      <c r="B711" s="22"/>
      <c r="C711" s="22"/>
      <c r="D711" s="38"/>
      <c r="E711" s="22"/>
      <c r="F711" s="22"/>
      <c r="G711" s="22"/>
      <c r="H711" s="70"/>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c r="CM711" s="22"/>
      <c r="CN711" s="22"/>
      <c r="CO711" s="22"/>
      <c r="CP711" s="22"/>
      <c r="CQ711" s="22"/>
      <c r="CR711" s="22"/>
      <c r="CS711" s="22"/>
      <c r="CT711" s="22"/>
      <c r="CU711" s="22"/>
      <c r="CV711" s="22"/>
      <c r="CW711" s="22"/>
      <c r="CX711" s="22"/>
      <c r="CY711" s="22"/>
      <c r="CZ711" s="22"/>
      <c r="DA711" s="22"/>
      <c r="DB711" s="22"/>
      <c r="DC711" s="22"/>
      <c r="DD711" s="22"/>
    </row>
    <row r="712" spans="1:108" s="68" customFormat="1" ht="12.75">
      <c r="A712" s="22"/>
      <c r="B712" s="22"/>
      <c r="C712" s="22"/>
      <c r="D712" s="38"/>
      <c r="E712" s="22"/>
      <c r="F712" s="22"/>
      <c r="G712" s="22"/>
      <c r="H712" s="67">
        <f>SUM(H709:H711)</f>
        <v>0</v>
      </c>
      <c r="I712" s="70">
        <f>H712</f>
        <v>0</v>
      </c>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22"/>
      <c r="CM712" s="22"/>
      <c r="CN712" s="22"/>
      <c r="CO712" s="22"/>
      <c r="CP712" s="22"/>
      <c r="CQ712" s="22"/>
      <c r="CR712" s="22"/>
      <c r="CS712" s="22"/>
      <c r="CT712" s="22"/>
      <c r="CU712" s="22"/>
      <c r="CV712" s="22"/>
      <c r="CW712" s="22"/>
      <c r="CX712" s="22"/>
      <c r="CY712" s="22"/>
      <c r="CZ712" s="22"/>
      <c r="DA712" s="22"/>
      <c r="DB712" s="22"/>
      <c r="DC712" s="22"/>
      <c r="DD712" s="22"/>
    </row>
    <row r="713" spans="1:108" s="68" customFormat="1" ht="12.75">
      <c r="A713" s="22"/>
      <c r="B713" s="22"/>
      <c r="C713" s="22"/>
      <c r="D713" s="38"/>
      <c r="E713" s="22"/>
      <c r="F713" s="22"/>
      <c r="G713" s="22"/>
      <c r="H713" s="67"/>
      <c r="I713" s="67">
        <f>SUM(I704:I712)</f>
        <v>0</v>
      </c>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2"/>
      <c r="CN713" s="22"/>
      <c r="CO713" s="22"/>
      <c r="CP713" s="22"/>
      <c r="CQ713" s="22"/>
      <c r="CR713" s="22"/>
      <c r="CS713" s="22"/>
      <c r="CT713" s="22"/>
      <c r="CU713" s="22"/>
      <c r="CV713" s="22"/>
      <c r="CW713" s="22"/>
      <c r="CX713" s="22"/>
      <c r="CY713" s="22"/>
      <c r="CZ713" s="22"/>
      <c r="DA713" s="22"/>
      <c r="DB713" s="22"/>
      <c r="DC713" s="22"/>
      <c r="DD713" s="22"/>
    </row>
    <row r="714" spans="1:108" s="68" customFormat="1" ht="12.75">
      <c r="A714" s="22"/>
      <c r="B714" s="22"/>
      <c r="C714" s="22"/>
      <c r="D714" s="38"/>
      <c r="E714" s="22"/>
      <c r="F714" s="22"/>
      <c r="G714" s="22"/>
      <c r="H714" s="67"/>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c r="CM714" s="22"/>
      <c r="CN714" s="22"/>
      <c r="CO714" s="22"/>
      <c r="CP714" s="22"/>
      <c r="CQ714" s="22"/>
      <c r="CR714" s="22"/>
      <c r="CS714" s="22"/>
      <c r="CT714" s="22"/>
      <c r="CU714" s="22"/>
      <c r="CV714" s="22"/>
      <c r="CW714" s="22"/>
      <c r="CX714" s="22"/>
      <c r="CY714" s="22"/>
      <c r="CZ714" s="22"/>
      <c r="DA714" s="22"/>
      <c r="DB714" s="22"/>
      <c r="DC714" s="22"/>
      <c r="DD714" s="22"/>
    </row>
    <row r="715" spans="1:108" s="68" customFormat="1" ht="12.75">
      <c r="A715" s="22"/>
      <c r="B715" s="22"/>
      <c r="C715" s="34" t="s">
        <v>117</v>
      </c>
      <c r="D715" s="38"/>
      <c r="E715" s="22"/>
      <c r="F715" s="22"/>
      <c r="G715" s="22"/>
      <c r="H715" s="67"/>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c r="CM715" s="22"/>
      <c r="CN715" s="22"/>
      <c r="CO715" s="22"/>
      <c r="CP715" s="22"/>
      <c r="CQ715" s="22"/>
      <c r="CR715" s="22"/>
      <c r="CS715" s="22"/>
      <c r="CT715" s="22"/>
      <c r="CU715" s="22"/>
      <c r="CV715" s="22"/>
      <c r="CW715" s="22"/>
      <c r="CX715" s="22"/>
      <c r="CY715" s="22"/>
      <c r="CZ715" s="22"/>
      <c r="DA715" s="22"/>
      <c r="DB715" s="22"/>
      <c r="DC715" s="22"/>
      <c r="DD715" s="22"/>
    </row>
    <row r="716" spans="1:108" s="68" customFormat="1" ht="12.75">
      <c r="A716" s="22"/>
      <c r="B716" s="22"/>
      <c r="C716" s="22"/>
      <c r="D716" s="38"/>
      <c r="E716" s="22"/>
      <c r="F716" s="22"/>
      <c r="G716" s="22"/>
      <c r="H716" s="67"/>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row>
    <row r="717" spans="1:108" s="68" customFormat="1" ht="12.75">
      <c r="A717" s="22"/>
      <c r="B717" s="22"/>
      <c r="C717" s="22"/>
      <c r="D717" s="38" t="s">
        <v>154</v>
      </c>
      <c r="E717" s="22"/>
      <c r="F717" s="22"/>
      <c r="G717" s="22"/>
      <c r="H717" s="67"/>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c r="CN717" s="22"/>
      <c r="CO717" s="22"/>
      <c r="CP717" s="22"/>
      <c r="CQ717" s="22"/>
      <c r="CR717" s="22"/>
      <c r="CS717" s="22"/>
      <c r="CT717" s="22"/>
      <c r="CU717" s="22"/>
      <c r="CV717" s="22"/>
      <c r="CW717" s="22"/>
      <c r="CX717" s="22"/>
      <c r="CY717" s="22"/>
      <c r="CZ717" s="22"/>
      <c r="DA717" s="22"/>
      <c r="DB717" s="22"/>
      <c r="DC717" s="22"/>
      <c r="DD717" s="22"/>
    </row>
    <row r="718" spans="1:108" s="68" customFormat="1" ht="12.75">
      <c r="A718" s="22"/>
      <c r="B718" s="22"/>
      <c r="C718" s="22"/>
      <c r="D718" s="38"/>
      <c r="E718" s="22"/>
      <c r="F718" s="22"/>
      <c r="G718" s="22"/>
      <c r="H718" s="67"/>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22"/>
      <c r="DC718" s="22"/>
      <c r="DD718" s="22"/>
    </row>
    <row r="719" spans="1:108" s="68" customFormat="1" ht="12.75">
      <c r="A719" s="22"/>
      <c r="B719" s="22"/>
      <c r="C719" s="22"/>
      <c r="D719" s="38"/>
      <c r="E719" s="67">
        <f>I287</f>
        <v>0</v>
      </c>
      <c r="F719" s="67">
        <f>K287</f>
        <v>25</v>
      </c>
      <c r="G719" s="67">
        <f>IF(E719="ja",1,0)</f>
        <v>0</v>
      </c>
      <c r="H719" s="67">
        <f>F719*G719</f>
        <v>0</v>
      </c>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c r="CM719" s="22"/>
      <c r="CN719" s="22"/>
      <c r="CO719" s="22"/>
      <c r="CP719" s="22"/>
      <c r="CQ719" s="22"/>
      <c r="CR719" s="22"/>
      <c r="CS719" s="22"/>
      <c r="CT719" s="22"/>
      <c r="CU719" s="22"/>
      <c r="CV719" s="22"/>
      <c r="CW719" s="22"/>
      <c r="CX719" s="22"/>
      <c r="CY719" s="22"/>
      <c r="CZ719" s="22"/>
      <c r="DA719" s="22"/>
      <c r="DB719" s="22"/>
      <c r="DC719" s="22"/>
      <c r="DD719" s="22"/>
    </row>
    <row r="720" spans="1:108" s="68" customFormat="1" ht="12.75">
      <c r="A720" s="22"/>
      <c r="B720" s="22"/>
      <c r="C720" s="22"/>
      <c r="D720" s="38"/>
      <c r="E720" s="67">
        <f>I293</f>
        <v>0</v>
      </c>
      <c r="F720" s="67">
        <f>K293</f>
        <v>25</v>
      </c>
      <c r="G720" s="67">
        <f>IF(E720="ja",1,0)</f>
        <v>0</v>
      </c>
      <c r="H720" s="67">
        <f>F720*G720</f>
        <v>0</v>
      </c>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c r="CN720" s="22"/>
      <c r="CO720" s="22"/>
      <c r="CP720" s="22"/>
      <c r="CQ720" s="22"/>
      <c r="CR720" s="22"/>
      <c r="CS720" s="22"/>
      <c r="CT720" s="22"/>
      <c r="CU720" s="22"/>
      <c r="CV720" s="22"/>
      <c r="CW720" s="22"/>
      <c r="CX720" s="22"/>
      <c r="CY720" s="22"/>
      <c r="CZ720" s="22"/>
      <c r="DA720" s="22"/>
      <c r="DB720" s="22"/>
      <c r="DC720" s="22"/>
      <c r="DD720" s="22"/>
    </row>
    <row r="721" spans="1:108" s="68" customFormat="1" ht="12.75">
      <c r="A721" s="22"/>
      <c r="B721" s="22"/>
      <c r="C721" s="22"/>
      <c r="D721" s="38"/>
      <c r="E721" s="67">
        <f>I298</f>
        <v>0</v>
      </c>
      <c r="F721" s="67">
        <f>K298</f>
        <v>25</v>
      </c>
      <c r="G721" s="67">
        <f>IF(E721="ja",1,0)</f>
        <v>0</v>
      </c>
      <c r="H721" s="67">
        <f>F721*G721</f>
        <v>0</v>
      </c>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c r="CN721" s="22"/>
      <c r="CO721" s="22"/>
      <c r="CP721" s="22"/>
      <c r="CQ721" s="22"/>
      <c r="CR721" s="22"/>
      <c r="CS721" s="22"/>
      <c r="CT721" s="22"/>
      <c r="CU721" s="22"/>
      <c r="CV721" s="22"/>
      <c r="CW721" s="22"/>
      <c r="CX721" s="22"/>
      <c r="CY721" s="22"/>
      <c r="CZ721" s="22"/>
      <c r="DA721" s="22"/>
      <c r="DB721" s="22"/>
      <c r="DC721" s="22"/>
      <c r="DD721" s="22"/>
    </row>
    <row r="722" spans="1:108" s="68" customFormat="1" ht="12.75">
      <c r="A722" s="22"/>
      <c r="B722" s="22"/>
      <c r="C722" s="22"/>
      <c r="D722" s="38"/>
      <c r="E722" s="70">
        <f>I302</f>
        <v>0</v>
      </c>
      <c r="F722" s="70">
        <f>K302</f>
        <v>25</v>
      </c>
      <c r="G722" s="70">
        <f>IF(E722="ja",1,0)</f>
        <v>0</v>
      </c>
      <c r="H722" s="70">
        <f>F722*G722</f>
        <v>0</v>
      </c>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c r="CM722" s="22"/>
      <c r="CN722" s="22"/>
      <c r="CO722" s="22"/>
      <c r="CP722" s="22"/>
      <c r="CQ722" s="22"/>
      <c r="CR722" s="22"/>
      <c r="CS722" s="22"/>
      <c r="CT722" s="22"/>
      <c r="CU722" s="22"/>
      <c r="CV722" s="22"/>
      <c r="CW722" s="22"/>
      <c r="CX722" s="22"/>
      <c r="CY722" s="22"/>
      <c r="CZ722" s="22"/>
      <c r="DA722" s="22"/>
      <c r="DB722" s="22"/>
      <c r="DC722" s="22"/>
      <c r="DD722" s="22"/>
    </row>
    <row r="723" spans="1:108" s="68" customFormat="1" ht="12.75">
      <c r="A723" s="22"/>
      <c r="B723" s="22"/>
      <c r="C723" s="22"/>
      <c r="D723" s="38"/>
      <c r="E723" s="66">
        <f>COUNTA(E719:E722)</f>
        <v>4</v>
      </c>
      <c r="F723" s="67">
        <f>SUM(F719:F722)</f>
        <v>100</v>
      </c>
      <c r="G723" s="67">
        <f>SUM(G719:G722)</f>
        <v>0</v>
      </c>
      <c r="H723" s="67">
        <f>SUM(H719:H722)</f>
        <v>0</v>
      </c>
      <c r="I723" s="67">
        <f>H723</f>
        <v>0</v>
      </c>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c r="CM723" s="22"/>
      <c r="CN723" s="22"/>
      <c r="CO723" s="22"/>
      <c r="CP723" s="22"/>
      <c r="CQ723" s="22"/>
      <c r="CR723" s="22"/>
      <c r="CS723" s="22"/>
      <c r="CT723" s="22"/>
      <c r="CU723" s="22"/>
      <c r="CV723" s="22"/>
      <c r="CW723" s="22"/>
      <c r="CX723" s="22"/>
      <c r="CY723" s="22"/>
      <c r="CZ723" s="22"/>
      <c r="DA723" s="22"/>
      <c r="DB723" s="22"/>
      <c r="DC723" s="22"/>
      <c r="DD723" s="22"/>
    </row>
    <row r="724" spans="1:108" s="68" customFormat="1" ht="12.75">
      <c r="A724" s="22"/>
      <c r="B724" s="22"/>
      <c r="C724" s="22"/>
      <c r="D724" s="38"/>
      <c r="E724" s="22"/>
      <c r="F724" s="22"/>
      <c r="G724" s="22"/>
      <c r="H724" s="67"/>
      <c r="I724" s="67"/>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c r="CN724" s="22"/>
      <c r="CO724" s="22"/>
      <c r="CP724" s="22"/>
      <c r="CQ724" s="22"/>
      <c r="CR724" s="22"/>
      <c r="CS724" s="22"/>
      <c r="CT724" s="22"/>
      <c r="CU724" s="22"/>
      <c r="CV724" s="22"/>
      <c r="CW724" s="22"/>
      <c r="CX724" s="22"/>
      <c r="CY724" s="22"/>
      <c r="CZ724" s="22"/>
      <c r="DA724" s="22"/>
      <c r="DB724" s="22"/>
      <c r="DC724" s="22"/>
      <c r="DD724" s="22"/>
    </row>
    <row r="725" spans="1:108" s="68" customFormat="1" ht="12.75">
      <c r="A725" s="22"/>
      <c r="B725" s="22"/>
      <c r="C725" s="22"/>
      <c r="D725" s="38" t="s">
        <v>155</v>
      </c>
      <c r="E725" s="22"/>
      <c r="F725" s="22"/>
      <c r="G725" s="22"/>
      <c r="H725" s="67"/>
      <c r="I725" s="67"/>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22"/>
      <c r="CM725" s="22"/>
      <c r="CN725" s="22"/>
      <c r="CO725" s="22"/>
      <c r="CP725" s="22"/>
      <c r="CQ725" s="22"/>
      <c r="CR725" s="22"/>
      <c r="CS725" s="22"/>
      <c r="CT725" s="22"/>
      <c r="CU725" s="22"/>
      <c r="CV725" s="22"/>
      <c r="CW725" s="22"/>
      <c r="CX725" s="22"/>
      <c r="CY725" s="22"/>
      <c r="CZ725" s="22"/>
      <c r="DA725" s="22"/>
      <c r="DB725" s="22"/>
      <c r="DC725" s="22"/>
      <c r="DD725" s="22"/>
    </row>
    <row r="726" spans="1:108" s="68" customFormat="1" ht="12.75">
      <c r="A726" s="22"/>
      <c r="B726" s="22"/>
      <c r="C726" s="22"/>
      <c r="D726" s="38"/>
      <c r="E726" s="22"/>
      <c r="F726" s="67" t="s">
        <v>213</v>
      </c>
      <c r="G726" s="67" t="s">
        <v>197</v>
      </c>
      <c r="H726" s="67"/>
      <c r="I726" s="67"/>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row>
    <row r="727" spans="1:108" s="68" customFormat="1" ht="12.75">
      <c r="A727" s="22"/>
      <c r="B727" s="22"/>
      <c r="C727" s="22"/>
      <c r="D727" s="38"/>
      <c r="E727" s="22" t="s">
        <v>200</v>
      </c>
      <c r="F727" s="67">
        <v>60</v>
      </c>
      <c r="G727" s="67">
        <v>5</v>
      </c>
      <c r="H727" s="67"/>
      <c r="I727" s="70">
        <f>IF(E29&gt;F727,G727,0)</f>
        <v>0</v>
      </c>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22"/>
      <c r="CM727" s="22"/>
      <c r="CN727" s="22"/>
      <c r="CO727" s="22"/>
      <c r="CP727" s="22"/>
      <c r="CQ727" s="22"/>
      <c r="CR727" s="22"/>
      <c r="CS727" s="22"/>
      <c r="CT727" s="22"/>
      <c r="CU727" s="22"/>
      <c r="CV727" s="22"/>
      <c r="CW727" s="22"/>
      <c r="CX727" s="22"/>
      <c r="CY727" s="22"/>
      <c r="CZ727" s="22"/>
      <c r="DA727" s="22"/>
      <c r="DB727" s="22"/>
      <c r="DC727" s="22"/>
      <c r="DD727" s="22"/>
    </row>
    <row r="728" spans="1:108" s="68" customFormat="1" ht="12.75">
      <c r="A728" s="22"/>
      <c r="B728" s="22"/>
      <c r="C728" s="22"/>
      <c r="D728" s="38"/>
      <c r="E728" s="22"/>
      <c r="F728" s="22"/>
      <c r="G728" s="22"/>
      <c r="H728" s="67"/>
      <c r="I728" s="67">
        <f>SUM(I723:I727)</f>
        <v>0</v>
      </c>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22"/>
      <c r="CM728" s="22"/>
      <c r="CN728" s="22"/>
      <c r="CO728" s="22"/>
      <c r="CP728" s="22"/>
      <c r="CQ728" s="22"/>
      <c r="CR728" s="22"/>
      <c r="CS728" s="22"/>
      <c r="CT728" s="22"/>
      <c r="CU728" s="22"/>
      <c r="CV728" s="22"/>
      <c r="CW728" s="22"/>
      <c r="CX728" s="22"/>
      <c r="CY728" s="22"/>
      <c r="CZ728" s="22"/>
      <c r="DA728" s="22"/>
      <c r="DB728" s="22"/>
      <c r="DC728" s="22"/>
      <c r="DD728" s="22"/>
    </row>
    <row r="729" spans="1:108" s="68" customFormat="1" ht="12.75">
      <c r="A729" s="22"/>
      <c r="B729" s="22"/>
      <c r="C729" s="22"/>
      <c r="D729" s="38"/>
      <c r="E729" s="22"/>
      <c r="F729" s="22"/>
      <c r="G729" s="22"/>
      <c r="H729" s="67"/>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22"/>
      <c r="CM729" s="22"/>
      <c r="CN729" s="22"/>
      <c r="CO729" s="22"/>
      <c r="CP729" s="22"/>
      <c r="CQ729" s="22"/>
      <c r="CR729" s="22"/>
      <c r="CS729" s="22"/>
      <c r="CT729" s="22"/>
      <c r="CU729" s="22"/>
      <c r="CV729" s="22"/>
      <c r="CW729" s="22"/>
      <c r="CX729" s="22"/>
      <c r="CY729" s="22"/>
      <c r="CZ729" s="22"/>
      <c r="DA729" s="22"/>
      <c r="DB729" s="22"/>
      <c r="DC729" s="22"/>
      <c r="DD729" s="22"/>
    </row>
    <row r="730" spans="1:108" s="68" customFormat="1" ht="12.75">
      <c r="A730" s="22"/>
      <c r="B730" s="22"/>
      <c r="C730" s="34" t="s">
        <v>71</v>
      </c>
      <c r="D730" s="38"/>
      <c r="E730" s="22"/>
      <c r="F730" s="22"/>
      <c r="G730" s="22"/>
      <c r="H730" s="67"/>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c r="CM730" s="22"/>
      <c r="CN730" s="22"/>
      <c r="CO730" s="22"/>
      <c r="CP730" s="22"/>
      <c r="CQ730" s="22"/>
      <c r="CR730" s="22"/>
      <c r="CS730" s="22"/>
      <c r="CT730" s="22"/>
      <c r="CU730" s="22"/>
      <c r="CV730" s="22"/>
      <c r="CW730" s="22"/>
      <c r="CX730" s="22"/>
      <c r="CY730" s="22"/>
      <c r="CZ730" s="22"/>
      <c r="DA730" s="22"/>
      <c r="DB730" s="22"/>
      <c r="DC730" s="22"/>
      <c r="DD730" s="22"/>
    </row>
    <row r="731" spans="1:108" s="68" customFormat="1" ht="12.75">
      <c r="A731" s="22"/>
      <c r="B731" s="22"/>
      <c r="C731" s="22"/>
      <c r="D731" s="38"/>
      <c r="E731" s="22"/>
      <c r="F731" s="22"/>
      <c r="G731" s="22"/>
      <c r="H731" s="67"/>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22"/>
      <c r="DC731" s="22"/>
      <c r="DD731" s="22"/>
    </row>
    <row r="732" spans="1:108" s="68" customFormat="1" ht="12.75">
      <c r="A732" s="22"/>
      <c r="B732" s="22"/>
      <c r="C732" s="22"/>
      <c r="D732" s="38" t="s">
        <v>154</v>
      </c>
      <c r="E732" s="22"/>
      <c r="F732" s="22"/>
      <c r="G732" s="22"/>
      <c r="H732" s="67"/>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c r="CN732" s="22"/>
      <c r="CO732" s="22"/>
      <c r="CP732" s="22"/>
      <c r="CQ732" s="22"/>
      <c r="CR732" s="22"/>
      <c r="CS732" s="22"/>
      <c r="CT732" s="22"/>
      <c r="CU732" s="22"/>
      <c r="CV732" s="22"/>
      <c r="CW732" s="22"/>
      <c r="CX732" s="22"/>
      <c r="CY732" s="22"/>
      <c r="CZ732" s="22"/>
      <c r="DA732" s="22"/>
      <c r="DB732" s="22"/>
      <c r="DC732" s="22"/>
      <c r="DD732" s="22"/>
    </row>
    <row r="733" spans="1:108" s="68" customFormat="1" ht="12.75">
      <c r="A733" s="22"/>
      <c r="B733" s="22"/>
      <c r="C733" s="22"/>
      <c r="D733" s="38"/>
      <c r="E733" s="22"/>
      <c r="F733" s="22"/>
      <c r="G733" s="22"/>
      <c r="H733" s="67"/>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c r="CN733" s="22"/>
      <c r="CO733" s="22"/>
      <c r="CP733" s="22"/>
      <c r="CQ733" s="22"/>
      <c r="CR733" s="22"/>
      <c r="CS733" s="22"/>
      <c r="CT733" s="22"/>
      <c r="CU733" s="22"/>
      <c r="CV733" s="22"/>
      <c r="CW733" s="22"/>
      <c r="CX733" s="22"/>
      <c r="CY733" s="22"/>
      <c r="CZ733" s="22"/>
      <c r="DA733" s="22"/>
      <c r="DB733" s="22"/>
      <c r="DC733" s="22"/>
      <c r="DD733" s="22"/>
    </row>
    <row r="734" spans="1:108" s="68" customFormat="1" ht="12.75">
      <c r="A734" s="22"/>
      <c r="B734" s="22"/>
      <c r="C734" s="22"/>
      <c r="D734" s="38"/>
      <c r="E734" s="67">
        <f>I310</f>
        <v>0</v>
      </c>
      <c r="F734" s="67">
        <f>K310</f>
        <v>30</v>
      </c>
      <c r="G734" s="67">
        <f>IF(E734="ja",0,1)</f>
        <v>1</v>
      </c>
      <c r="H734" s="67">
        <f>F734*G734</f>
        <v>30</v>
      </c>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c r="CM734" s="22"/>
      <c r="CN734" s="22"/>
      <c r="CO734" s="22"/>
      <c r="CP734" s="22"/>
      <c r="CQ734" s="22"/>
      <c r="CR734" s="22"/>
      <c r="CS734" s="22"/>
      <c r="CT734" s="22"/>
      <c r="CU734" s="22"/>
      <c r="CV734" s="22"/>
      <c r="CW734" s="22"/>
      <c r="CX734" s="22"/>
      <c r="CY734" s="22"/>
      <c r="CZ734" s="22"/>
      <c r="DA734" s="22"/>
      <c r="DB734" s="22"/>
      <c r="DC734" s="22"/>
      <c r="DD734" s="22"/>
    </row>
    <row r="735" spans="1:108" s="68" customFormat="1" ht="12.75">
      <c r="A735" s="22"/>
      <c r="B735" s="22"/>
      <c r="C735" s="22"/>
      <c r="D735" s="38"/>
      <c r="E735" s="67">
        <f aca="true" t="shared" si="11" ref="E735:E741">I314</f>
        <v>0</v>
      </c>
      <c r="F735" s="67">
        <f aca="true" t="shared" si="12" ref="F735:F741">K314</f>
        <v>25</v>
      </c>
      <c r="G735" s="67">
        <f aca="true" t="shared" si="13" ref="G735:G741">IF(E735="ja",0,1)</f>
        <v>1</v>
      </c>
      <c r="H735" s="67">
        <f aca="true" t="shared" si="14" ref="H735:H741">F735*G735</f>
        <v>25</v>
      </c>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c r="CN735" s="22"/>
      <c r="CO735" s="22"/>
      <c r="CP735" s="22"/>
      <c r="CQ735" s="22"/>
      <c r="CR735" s="22"/>
      <c r="CS735" s="22"/>
      <c r="CT735" s="22"/>
      <c r="CU735" s="22"/>
      <c r="CV735" s="22"/>
      <c r="CW735" s="22"/>
      <c r="CX735" s="22"/>
      <c r="CY735" s="22"/>
      <c r="CZ735" s="22"/>
      <c r="DA735" s="22"/>
      <c r="DB735" s="22"/>
      <c r="DC735" s="22"/>
      <c r="DD735" s="22"/>
    </row>
    <row r="736" spans="1:108" s="68" customFormat="1" ht="12.75">
      <c r="A736" s="22"/>
      <c r="B736" s="22"/>
      <c r="C736" s="22"/>
      <c r="D736" s="38"/>
      <c r="E736" s="67">
        <f t="shared" si="11"/>
        <v>0</v>
      </c>
      <c r="F736" s="67">
        <f t="shared" si="12"/>
        <v>5</v>
      </c>
      <c r="G736" s="67">
        <f t="shared" si="13"/>
        <v>1</v>
      </c>
      <c r="H736" s="67">
        <f t="shared" si="14"/>
        <v>5</v>
      </c>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row>
    <row r="737" spans="1:108" s="68" customFormat="1" ht="12.75">
      <c r="A737" s="22"/>
      <c r="B737" s="22"/>
      <c r="C737" s="22"/>
      <c r="D737" s="38"/>
      <c r="E737" s="67">
        <f t="shared" si="11"/>
        <v>0</v>
      </c>
      <c r="F737" s="67">
        <f t="shared" si="12"/>
        <v>5</v>
      </c>
      <c r="G737" s="67">
        <f t="shared" si="13"/>
        <v>1</v>
      </c>
      <c r="H737" s="67">
        <f t="shared" si="14"/>
        <v>5</v>
      </c>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c r="CN737" s="22"/>
      <c r="CO737" s="22"/>
      <c r="CP737" s="22"/>
      <c r="CQ737" s="22"/>
      <c r="CR737" s="22"/>
      <c r="CS737" s="22"/>
      <c r="CT737" s="22"/>
      <c r="CU737" s="22"/>
      <c r="CV737" s="22"/>
      <c r="CW737" s="22"/>
      <c r="CX737" s="22"/>
      <c r="CY737" s="22"/>
      <c r="CZ737" s="22"/>
      <c r="DA737" s="22"/>
      <c r="DB737" s="22"/>
      <c r="DC737" s="22"/>
      <c r="DD737" s="22"/>
    </row>
    <row r="738" spans="1:108" s="68" customFormat="1" ht="12.75">
      <c r="A738" s="22"/>
      <c r="B738" s="22"/>
      <c r="C738" s="22"/>
      <c r="D738" s="38"/>
      <c r="E738" s="67">
        <f t="shared" si="11"/>
        <v>0</v>
      </c>
      <c r="F738" s="67">
        <f t="shared" si="12"/>
        <v>10</v>
      </c>
      <c r="G738" s="67">
        <f t="shared" si="13"/>
        <v>1</v>
      </c>
      <c r="H738" s="67">
        <f t="shared" si="14"/>
        <v>10</v>
      </c>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c r="CM738" s="22"/>
      <c r="CN738" s="22"/>
      <c r="CO738" s="22"/>
      <c r="CP738" s="22"/>
      <c r="CQ738" s="22"/>
      <c r="CR738" s="22"/>
      <c r="CS738" s="22"/>
      <c r="CT738" s="22"/>
      <c r="CU738" s="22"/>
      <c r="CV738" s="22"/>
      <c r="CW738" s="22"/>
      <c r="CX738" s="22"/>
      <c r="CY738" s="22"/>
      <c r="CZ738" s="22"/>
      <c r="DA738" s="22"/>
      <c r="DB738" s="22"/>
      <c r="DC738" s="22"/>
      <c r="DD738" s="22"/>
    </row>
    <row r="739" spans="1:108" s="68" customFormat="1" ht="12.75">
      <c r="A739" s="22"/>
      <c r="B739" s="22"/>
      <c r="C739" s="22"/>
      <c r="D739" s="38"/>
      <c r="E739" s="67">
        <f t="shared" si="11"/>
        <v>0</v>
      </c>
      <c r="F739" s="67">
        <f t="shared" si="12"/>
        <v>10</v>
      </c>
      <c r="G739" s="67">
        <f t="shared" si="13"/>
        <v>1</v>
      </c>
      <c r="H739" s="67">
        <f t="shared" si="14"/>
        <v>10</v>
      </c>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2"/>
      <c r="CN739" s="22"/>
      <c r="CO739" s="22"/>
      <c r="CP739" s="22"/>
      <c r="CQ739" s="22"/>
      <c r="CR739" s="22"/>
      <c r="CS739" s="22"/>
      <c r="CT739" s="22"/>
      <c r="CU739" s="22"/>
      <c r="CV739" s="22"/>
      <c r="CW739" s="22"/>
      <c r="CX739" s="22"/>
      <c r="CY739" s="22"/>
      <c r="CZ739" s="22"/>
      <c r="DA739" s="22"/>
      <c r="DB739" s="22"/>
      <c r="DC739" s="22"/>
      <c r="DD739" s="22"/>
    </row>
    <row r="740" spans="1:108" s="68" customFormat="1" ht="12.75">
      <c r="A740" s="22"/>
      <c r="B740" s="22"/>
      <c r="C740" s="22"/>
      <c r="D740" s="38"/>
      <c r="E740" s="67">
        <f t="shared" si="11"/>
        <v>0</v>
      </c>
      <c r="F740" s="67">
        <f t="shared" si="12"/>
        <v>5</v>
      </c>
      <c r="G740" s="67">
        <f t="shared" si="13"/>
        <v>1</v>
      </c>
      <c r="H740" s="67">
        <f t="shared" si="14"/>
        <v>5</v>
      </c>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c r="CM740" s="22"/>
      <c r="CN740" s="22"/>
      <c r="CO740" s="22"/>
      <c r="CP740" s="22"/>
      <c r="CQ740" s="22"/>
      <c r="CR740" s="22"/>
      <c r="CS740" s="22"/>
      <c r="CT740" s="22"/>
      <c r="CU740" s="22"/>
      <c r="CV740" s="22"/>
      <c r="CW740" s="22"/>
      <c r="CX740" s="22"/>
      <c r="CY740" s="22"/>
      <c r="CZ740" s="22"/>
      <c r="DA740" s="22"/>
      <c r="DB740" s="22"/>
      <c r="DC740" s="22"/>
      <c r="DD740" s="22"/>
    </row>
    <row r="741" spans="1:108" s="68" customFormat="1" ht="12.75">
      <c r="A741" s="22"/>
      <c r="B741" s="22"/>
      <c r="C741" s="22"/>
      <c r="D741" s="38"/>
      <c r="E741" s="70">
        <f t="shared" si="11"/>
        <v>0</v>
      </c>
      <c r="F741" s="70">
        <f t="shared" si="12"/>
        <v>10</v>
      </c>
      <c r="G741" s="70">
        <f t="shared" si="13"/>
        <v>1</v>
      </c>
      <c r="H741" s="70">
        <f t="shared" si="14"/>
        <v>10</v>
      </c>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c r="CM741" s="22"/>
      <c r="CN741" s="22"/>
      <c r="CO741" s="22"/>
      <c r="CP741" s="22"/>
      <c r="CQ741" s="22"/>
      <c r="CR741" s="22"/>
      <c r="CS741" s="22"/>
      <c r="CT741" s="22"/>
      <c r="CU741" s="22"/>
      <c r="CV741" s="22"/>
      <c r="CW741" s="22"/>
      <c r="CX741" s="22"/>
      <c r="CY741" s="22"/>
      <c r="CZ741" s="22"/>
      <c r="DA741" s="22"/>
      <c r="DB741" s="22"/>
      <c r="DC741" s="22"/>
      <c r="DD741" s="22"/>
    </row>
    <row r="742" spans="1:108" s="68" customFormat="1" ht="12.75">
      <c r="A742" s="22"/>
      <c r="B742" s="22"/>
      <c r="C742" s="22"/>
      <c r="D742" s="38"/>
      <c r="E742" s="66">
        <f>COUNTA(E734:E741)</f>
        <v>8</v>
      </c>
      <c r="F742" s="67">
        <f>SUM(F734:F741)</f>
        <v>100</v>
      </c>
      <c r="G742" s="67">
        <f>E742-SUM(G734:G741)</f>
        <v>0</v>
      </c>
      <c r="H742" s="67">
        <f>SUM(H734:H741)</f>
        <v>100</v>
      </c>
      <c r="I742" s="67">
        <f>H742*0.4</f>
        <v>40</v>
      </c>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c r="CN742" s="22"/>
      <c r="CO742" s="22"/>
      <c r="CP742" s="22"/>
      <c r="CQ742" s="22"/>
      <c r="CR742" s="22"/>
      <c r="CS742" s="22"/>
      <c r="CT742" s="22"/>
      <c r="CU742" s="22"/>
      <c r="CV742" s="22"/>
      <c r="CW742" s="22"/>
      <c r="CX742" s="22"/>
      <c r="CY742" s="22"/>
      <c r="CZ742" s="22"/>
      <c r="DA742" s="22"/>
      <c r="DB742" s="22"/>
      <c r="DC742" s="22"/>
      <c r="DD742" s="22"/>
    </row>
    <row r="743" spans="1:108" s="68" customFormat="1" ht="12.75">
      <c r="A743" s="22"/>
      <c r="B743" s="22"/>
      <c r="C743" s="22"/>
      <c r="D743" s="38"/>
      <c r="E743" s="22"/>
      <c r="F743" s="22"/>
      <c r="G743" s="22"/>
      <c r="H743" s="67"/>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22"/>
      <c r="CM743" s="22"/>
      <c r="CN743" s="22"/>
      <c r="CO743" s="22"/>
      <c r="CP743" s="22"/>
      <c r="CQ743" s="22"/>
      <c r="CR743" s="22"/>
      <c r="CS743" s="22"/>
      <c r="CT743" s="22"/>
      <c r="CU743" s="22"/>
      <c r="CV743" s="22"/>
      <c r="CW743" s="22"/>
      <c r="CX743" s="22"/>
      <c r="CY743" s="22"/>
      <c r="CZ743" s="22"/>
      <c r="DA743" s="22"/>
      <c r="DB743" s="22"/>
      <c r="DC743" s="22"/>
      <c r="DD743" s="22"/>
    </row>
    <row r="744" spans="1:108" s="68" customFormat="1" ht="12.75">
      <c r="A744" s="22"/>
      <c r="B744" s="22"/>
      <c r="C744" s="22"/>
      <c r="D744" s="38" t="s">
        <v>155</v>
      </c>
      <c r="E744" s="22"/>
      <c r="F744" s="22"/>
      <c r="G744" s="22"/>
      <c r="H744" s="67"/>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2"/>
      <c r="CN744" s="22"/>
      <c r="CO744" s="22"/>
      <c r="CP744" s="22"/>
      <c r="CQ744" s="22"/>
      <c r="CR744" s="22"/>
      <c r="CS744" s="22"/>
      <c r="CT744" s="22"/>
      <c r="CU744" s="22"/>
      <c r="CV744" s="22"/>
      <c r="CW744" s="22"/>
      <c r="CX744" s="22"/>
      <c r="CY744" s="22"/>
      <c r="CZ744" s="22"/>
      <c r="DA744" s="22"/>
      <c r="DB744" s="22"/>
      <c r="DC744" s="22"/>
      <c r="DD744" s="22"/>
    </row>
    <row r="745" spans="1:108" s="68" customFormat="1" ht="12.75">
      <c r="A745" s="22"/>
      <c r="B745" s="22"/>
      <c r="C745" s="22"/>
      <c r="D745" s="38"/>
      <c r="E745" s="22"/>
      <c r="F745" s="67" t="s">
        <v>213</v>
      </c>
      <c r="G745" s="67" t="s">
        <v>197</v>
      </c>
      <c r="H745" s="67"/>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c r="CM745" s="22"/>
      <c r="CN745" s="22"/>
      <c r="CO745" s="22"/>
      <c r="CP745" s="22"/>
      <c r="CQ745" s="22"/>
      <c r="CR745" s="22"/>
      <c r="CS745" s="22"/>
      <c r="CT745" s="22"/>
      <c r="CU745" s="22"/>
      <c r="CV745" s="22"/>
      <c r="CW745" s="22"/>
      <c r="CX745" s="22"/>
      <c r="CY745" s="22"/>
      <c r="CZ745" s="22"/>
      <c r="DA745" s="22"/>
      <c r="DB745" s="22"/>
      <c r="DC745" s="22"/>
      <c r="DD745" s="22"/>
    </row>
    <row r="746" spans="1:108" s="68" customFormat="1" ht="12.75">
      <c r="A746" s="22"/>
      <c r="B746" s="22"/>
      <c r="C746" s="22"/>
      <c r="D746" s="38"/>
      <c r="E746" s="22" t="s">
        <v>168</v>
      </c>
      <c r="F746" s="67">
        <v>60</v>
      </c>
      <c r="G746" s="67">
        <v>10</v>
      </c>
      <c r="H746" s="67">
        <f>IF(E29&gt;F746,G746,0)</f>
        <v>0</v>
      </c>
      <c r="I746" s="70">
        <f>H746</f>
        <v>0</v>
      </c>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row>
    <row r="747" spans="1:108" s="68" customFormat="1" ht="12.75">
      <c r="A747" s="22"/>
      <c r="B747" s="22"/>
      <c r="C747" s="22"/>
      <c r="D747" s="38"/>
      <c r="E747" s="22"/>
      <c r="F747" s="22"/>
      <c r="G747" s="22"/>
      <c r="H747" s="67"/>
      <c r="I747" s="67">
        <f>SUM(I742:I746)</f>
        <v>40</v>
      </c>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c r="CM747" s="22"/>
      <c r="CN747" s="22"/>
      <c r="CO747" s="22"/>
      <c r="CP747" s="22"/>
      <c r="CQ747" s="22"/>
      <c r="CR747" s="22"/>
      <c r="CS747" s="22"/>
      <c r="CT747" s="22"/>
      <c r="CU747" s="22"/>
      <c r="CV747" s="22"/>
      <c r="CW747" s="22"/>
      <c r="CX747" s="22"/>
      <c r="CY747" s="22"/>
      <c r="CZ747" s="22"/>
      <c r="DA747" s="22"/>
      <c r="DB747" s="22"/>
      <c r="DC747" s="22"/>
      <c r="DD747" s="22"/>
    </row>
    <row r="748" spans="1:108" s="68" customFormat="1" ht="12.75">
      <c r="A748" s="22"/>
      <c r="B748" s="22"/>
      <c r="C748" s="22"/>
      <c r="D748" s="38"/>
      <c r="E748" s="22"/>
      <c r="F748" s="22"/>
      <c r="G748" s="22"/>
      <c r="H748" s="67"/>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c r="CM748" s="22"/>
      <c r="CN748" s="22"/>
      <c r="CO748" s="22"/>
      <c r="CP748" s="22"/>
      <c r="CQ748" s="22"/>
      <c r="CR748" s="22"/>
      <c r="CS748" s="22"/>
      <c r="CT748" s="22"/>
      <c r="CU748" s="22"/>
      <c r="CV748" s="22"/>
      <c r="CW748" s="22"/>
      <c r="CX748" s="22"/>
      <c r="CY748" s="22"/>
      <c r="CZ748" s="22"/>
      <c r="DA748" s="22"/>
      <c r="DB748" s="22"/>
      <c r="DC748" s="22"/>
      <c r="DD748" s="22"/>
    </row>
    <row r="749" spans="1:108" s="68" customFormat="1" ht="12.75">
      <c r="A749" s="22"/>
      <c r="B749" s="22"/>
      <c r="C749" s="34" t="s">
        <v>167</v>
      </c>
      <c r="D749" s="38"/>
      <c r="E749" s="22"/>
      <c r="F749" s="22"/>
      <c r="G749" s="22"/>
      <c r="H749" s="67"/>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c r="CM749" s="22"/>
      <c r="CN749" s="22"/>
      <c r="CO749" s="22"/>
      <c r="CP749" s="22"/>
      <c r="CQ749" s="22"/>
      <c r="CR749" s="22"/>
      <c r="CS749" s="22"/>
      <c r="CT749" s="22"/>
      <c r="CU749" s="22"/>
      <c r="CV749" s="22"/>
      <c r="CW749" s="22"/>
      <c r="CX749" s="22"/>
      <c r="CY749" s="22"/>
      <c r="CZ749" s="22"/>
      <c r="DA749" s="22"/>
      <c r="DB749" s="22"/>
      <c r="DC749" s="22"/>
      <c r="DD749" s="22"/>
    </row>
    <row r="750" spans="1:108" s="68" customFormat="1" ht="12.75">
      <c r="A750" s="22"/>
      <c r="B750" s="22"/>
      <c r="C750" s="22"/>
      <c r="D750" s="38"/>
      <c r="E750" s="22"/>
      <c r="F750" s="22"/>
      <c r="G750" s="22"/>
      <c r="H750" s="67"/>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c r="CM750" s="22"/>
      <c r="CN750" s="22"/>
      <c r="CO750" s="22"/>
      <c r="CP750" s="22"/>
      <c r="CQ750" s="22"/>
      <c r="CR750" s="22"/>
      <c r="CS750" s="22"/>
      <c r="CT750" s="22"/>
      <c r="CU750" s="22"/>
      <c r="CV750" s="22"/>
      <c r="CW750" s="22"/>
      <c r="CX750" s="22"/>
      <c r="CY750" s="22"/>
      <c r="CZ750" s="22"/>
      <c r="DA750" s="22"/>
      <c r="DB750" s="22"/>
      <c r="DC750" s="22"/>
      <c r="DD750" s="22"/>
    </row>
    <row r="751" spans="1:108" s="68" customFormat="1" ht="12.75">
      <c r="A751" s="22"/>
      <c r="B751" s="22"/>
      <c r="C751" s="22"/>
      <c r="D751" s="38" t="s">
        <v>154</v>
      </c>
      <c r="E751" s="22"/>
      <c r="F751" s="22"/>
      <c r="G751" s="22"/>
      <c r="H751" s="67"/>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c r="CM751" s="22"/>
      <c r="CN751" s="22"/>
      <c r="CO751" s="22"/>
      <c r="CP751" s="22"/>
      <c r="CQ751" s="22"/>
      <c r="CR751" s="22"/>
      <c r="CS751" s="22"/>
      <c r="CT751" s="22"/>
      <c r="CU751" s="22"/>
      <c r="CV751" s="22"/>
      <c r="CW751" s="22"/>
      <c r="CX751" s="22"/>
      <c r="CY751" s="22"/>
      <c r="CZ751" s="22"/>
      <c r="DA751" s="22"/>
      <c r="DB751" s="22"/>
      <c r="DC751" s="22"/>
      <c r="DD751" s="22"/>
    </row>
    <row r="752" spans="1:108" s="68" customFormat="1" ht="12.75">
      <c r="A752" s="22"/>
      <c r="B752" s="22"/>
      <c r="C752" s="22"/>
      <c r="D752" s="38"/>
      <c r="E752" s="22"/>
      <c r="F752" s="22"/>
      <c r="G752" s="22"/>
      <c r="H752" s="67"/>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22"/>
      <c r="CM752" s="22"/>
      <c r="CN752" s="22"/>
      <c r="CO752" s="22"/>
      <c r="CP752" s="22"/>
      <c r="CQ752" s="22"/>
      <c r="CR752" s="22"/>
      <c r="CS752" s="22"/>
      <c r="CT752" s="22"/>
      <c r="CU752" s="22"/>
      <c r="CV752" s="22"/>
      <c r="CW752" s="22"/>
      <c r="CX752" s="22"/>
      <c r="CY752" s="22"/>
      <c r="CZ752" s="22"/>
      <c r="DA752" s="22"/>
      <c r="DB752" s="22"/>
      <c r="DC752" s="22"/>
      <c r="DD752" s="22"/>
    </row>
    <row r="753" spans="1:108" s="68" customFormat="1" ht="12.75">
      <c r="A753" s="22"/>
      <c r="B753" s="22"/>
      <c r="C753" s="22"/>
      <c r="D753" s="38"/>
      <c r="E753" s="67">
        <f aca="true" t="shared" si="15" ref="E753:E761">I326</f>
        <v>0</v>
      </c>
      <c r="F753" s="67">
        <f aca="true" t="shared" si="16" ref="F753:F761">K326</f>
        <v>20</v>
      </c>
      <c r="G753" s="67">
        <f>IF(E753="ja",1,0)</f>
        <v>0</v>
      </c>
      <c r="H753" s="67">
        <f>F753*G753</f>
        <v>0</v>
      </c>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c r="CM753" s="22"/>
      <c r="CN753" s="22"/>
      <c r="CO753" s="22"/>
      <c r="CP753" s="22"/>
      <c r="CQ753" s="22"/>
      <c r="CR753" s="22"/>
      <c r="CS753" s="22"/>
      <c r="CT753" s="22"/>
      <c r="CU753" s="22"/>
      <c r="CV753" s="22"/>
      <c r="CW753" s="22"/>
      <c r="CX753" s="22"/>
      <c r="CY753" s="22"/>
      <c r="CZ753" s="22"/>
      <c r="DA753" s="22"/>
      <c r="DB753" s="22"/>
      <c r="DC753" s="22"/>
      <c r="DD753" s="22"/>
    </row>
    <row r="754" spans="1:108" s="68" customFormat="1" ht="12.75">
      <c r="A754" s="22"/>
      <c r="B754" s="22"/>
      <c r="C754" s="22"/>
      <c r="D754" s="38"/>
      <c r="E754" s="67">
        <f t="shared" si="15"/>
        <v>0</v>
      </c>
      <c r="F754" s="67">
        <f t="shared" si="16"/>
        <v>10</v>
      </c>
      <c r="G754" s="67">
        <f aca="true" t="shared" si="17" ref="G754:G761">IF(E754="ja",1,0)</f>
        <v>0</v>
      </c>
      <c r="H754" s="67">
        <f aca="true" t="shared" si="18" ref="H754:H761">F754*G754</f>
        <v>0</v>
      </c>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22"/>
      <c r="CM754" s="22"/>
      <c r="CN754" s="22"/>
      <c r="CO754" s="22"/>
      <c r="CP754" s="22"/>
      <c r="CQ754" s="22"/>
      <c r="CR754" s="22"/>
      <c r="CS754" s="22"/>
      <c r="CT754" s="22"/>
      <c r="CU754" s="22"/>
      <c r="CV754" s="22"/>
      <c r="CW754" s="22"/>
      <c r="CX754" s="22"/>
      <c r="CY754" s="22"/>
      <c r="CZ754" s="22"/>
      <c r="DA754" s="22"/>
      <c r="DB754" s="22"/>
      <c r="DC754" s="22"/>
      <c r="DD754" s="22"/>
    </row>
    <row r="755" spans="1:108" s="68" customFormat="1" ht="12.75">
      <c r="A755" s="22"/>
      <c r="B755" s="22"/>
      <c r="C755" s="22"/>
      <c r="D755" s="38"/>
      <c r="E755" s="67">
        <f t="shared" si="15"/>
        <v>0</v>
      </c>
      <c r="F755" s="67">
        <f t="shared" si="16"/>
        <v>5</v>
      </c>
      <c r="G755" s="67">
        <f t="shared" si="17"/>
        <v>0</v>
      </c>
      <c r="H755" s="67">
        <f t="shared" si="18"/>
        <v>0</v>
      </c>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22"/>
      <c r="CM755" s="22"/>
      <c r="CN755" s="22"/>
      <c r="CO755" s="22"/>
      <c r="CP755" s="22"/>
      <c r="CQ755" s="22"/>
      <c r="CR755" s="22"/>
      <c r="CS755" s="22"/>
      <c r="CT755" s="22"/>
      <c r="CU755" s="22"/>
      <c r="CV755" s="22"/>
      <c r="CW755" s="22"/>
      <c r="CX755" s="22"/>
      <c r="CY755" s="22"/>
      <c r="CZ755" s="22"/>
      <c r="DA755" s="22"/>
      <c r="DB755" s="22"/>
      <c r="DC755" s="22"/>
      <c r="DD755" s="22"/>
    </row>
    <row r="756" spans="1:108" s="68" customFormat="1" ht="12.75">
      <c r="A756" s="22"/>
      <c r="B756" s="22"/>
      <c r="C756" s="22"/>
      <c r="D756" s="38"/>
      <c r="E756" s="67">
        <f t="shared" si="15"/>
        <v>0</v>
      </c>
      <c r="F756" s="67">
        <f t="shared" si="16"/>
        <v>10</v>
      </c>
      <c r="G756" s="67">
        <f t="shared" si="17"/>
        <v>0</v>
      </c>
      <c r="H756" s="67">
        <f t="shared" si="18"/>
        <v>0</v>
      </c>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row>
    <row r="757" spans="1:108" s="68" customFormat="1" ht="12.75">
      <c r="A757" s="22"/>
      <c r="B757" s="22"/>
      <c r="C757" s="22"/>
      <c r="D757" s="38"/>
      <c r="E757" s="67">
        <f t="shared" si="15"/>
        <v>0</v>
      </c>
      <c r="F757" s="67">
        <f t="shared" si="16"/>
        <v>5</v>
      </c>
      <c r="G757" s="67">
        <f t="shared" si="17"/>
        <v>0</v>
      </c>
      <c r="H757" s="67">
        <f t="shared" si="18"/>
        <v>0</v>
      </c>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22"/>
      <c r="CM757" s="22"/>
      <c r="CN757" s="22"/>
      <c r="CO757" s="22"/>
      <c r="CP757" s="22"/>
      <c r="CQ757" s="22"/>
      <c r="CR757" s="22"/>
      <c r="CS757" s="22"/>
      <c r="CT757" s="22"/>
      <c r="CU757" s="22"/>
      <c r="CV757" s="22"/>
      <c r="CW757" s="22"/>
      <c r="CX757" s="22"/>
      <c r="CY757" s="22"/>
      <c r="CZ757" s="22"/>
      <c r="DA757" s="22"/>
      <c r="DB757" s="22"/>
      <c r="DC757" s="22"/>
      <c r="DD757" s="22"/>
    </row>
    <row r="758" spans="1:108" s="68" customFormat="1" ht="12.75">
      <c r="A758" s="22"/>
      <c r="B758" s="22"/>
      <c r="C758" s="22"/>
      <c r="D758" s="38"/>
      <c r="E758" s="67">
        <f t="shared" si="15"/>
        <v>0</v>
      </c>
      <c r="F758" s="67">
        <f t="shared" si="16"/>
        <v>5</v>
      </c>
      <c r="G758" s="67">
        <f t="shared" si="17"/>
        <v>0</v>
      </c>
      <c r="H758" s="67">
        <f t="shared" si="18"/>
        <v>0</v>
      </c>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c r="CM758" s="22"/>
      <c r="CN758" s="22"/>
      <c r="CO758" s="22"/>
      <c r="CP758" s="22"/>
      <c r="CQ758" s="22"/>
      <c r="CR758" s="22"/>
      <c r="CS758" s="22"/>
      <c r="CT758" s="22"/>
      <c r="CU758" s="22"/>
      <c r="CV758" s="22"/>
      <c r="CW758" s="22"/>
      <c r="CX758" s="22"/>
      <c r="CY758" s="22"/>
      <c r="CZ758" s="22"/>
      <c r="DA758" s="22"/>
      <c r="DB758" s="22"/>
      <c r="DC758" s="22"/>
      <c r="DD758" s="22"/>
    </row>
    <row r="759" spans="1:108" s="68" customFormat="1" ht="12.75">
      <c r="A759" s="22"/>
      <c r="B759" s="22"/>
      <c r="C759" s="22"/>
      <c r="D759" s="38"/>
      <c r="E759" s="67">
        <f t="shared" si="15"/>
        <v>0</v>
      </c>
      <c r="F759" s="67">
        <f t="shared" si="16"/>
        <v>20</v>
      </c>
      <c r="G759" s="67">
        <f t="shared" si="17"/>
        <v>0</v>
      </c>
      <c r="H759" s="67">
        <f t="shared" si="18"/>
        <v>0</v>
      </c>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22"/>
      <c r="CM759" s="22"/>
      <c r="CN759" s="22"/>
      <c r="CO759" s="22"/>
      <c r="CP759" s="22"/>
      <c r="CQ759" s="22"/>
      <c r="CR759" s="22"/>
      <c r="CS759" s="22"/>
      <c r="CT759" s="22"/>
      <c r="CU759" s="22"/>
      <c r="CV759" s="22"/>
      <c r="CW759" s="22"/>
      <c r="CX759" s="22"/>
      <c r="CY759" s="22"/>
      <c r="CZ759" s="22"/>
      <c r="DA759" s="22"/>
      <c r="DB759" s="22"/>
      <c r="DC759" s="22"/>
      <c r="DD759" s="22"/>
    </row>
    <row r="760" spans="1:108" s="68" customFormat="1" ht="12.75">
      <c r="A760" s="22"/>
      <c r="B760" s="22"/>
      <c r="C760" s="22"/>
      <c r="D760" s="38"/>
      <c r="E760" s="67">
        <f t="shared" si="15"/>
        <v>0</v>
      </c>
      <c r="F760" s="67">
        <f t="shared" si="16"/>
        <v>20</v>
      </c>
      <c r="G760" s="67">
        <f t="shared" si="17"/>
        <v>0</v>
      </c>
      <c r="H760" s="67">
        <f t="shared" si="18"/>
        <v>0</v>
      </c>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22"/>
      <c r="CM760" s="22"/>
      <c r="CN760" s="22"/>
      <c r="CO760" s="22"/>
      <c r="CP760" s="22"/>
      <c r="CQ760" s="22"/>
      <c r="CR760" s="22"/>
      <c r="CS760" s="22"/>
      <c r="CT760" s="22"/>
      <c r="CU760" s="22"/>
      <c r="CV760" s="22"/>
      <c r="CW760" s="22"/>
      <c r="CX760" s="22"/>
      <c r="CY760" s="22"/>
      <c r="CZ760" s="22"/>
      <c r="DA760" s="22"/>
      <c r="DB760" s="22"/>
      <c r="DC760" s="22"/>
      <c r="DD760" s="22"/>
    </row>
    <row r="761" spans="1:108" s="68" customFormat="1" ht="12.75">
      <c r="A761" s="22"/>
      <c r="B761" s="22"/>
      <c r="C761" s="22"/>
      <c r="D761" s="38"/>
      <c r="E761" s="70">
        <f t="shared" si="15"/>
        <v>0</v>
      </c>
      <c r="F761" s="70">
        <f t="shared" si="16"/>
        <v>5</v>
      </c>
      <c r="G761" s="70">
        <f t="shared" si="17"/>
        <v>0</v>
      </c>
      <c r="H761" s="70">
        <f t="shared" si="18"/>
        <v>0</v>
      </c>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22"/>
      <c r="DC761" s="22"/>
      <c r="DD761" s="22"/>
    </row>
    <row r="762" spans="1:108" s="68" customFormat="1" ht="12.75">
      <c r="A762" s="22"/>
      <c r="B762" s="22"/>
      <c r="C762" s="22"/>
      <c r="D762" s="38"/>
      <c r="E762" s="66">
        <f>COUNTA(E753:E761)</f>
        <v>9</v>
      </c>
      <c r="F762" s="67">
        <f>SUM(F753:F761)</f>
        <v>100</v>
      </c>
      <c r="G762" s="67">
        <f>SUM(G753:G761)</f>
        <v>0</v>
      </c>
      <c r="H762" s="67">
        <f>SUM(H753:H761)</f>
        <v>0</v>
      </c>
      <c r="I762" s="67">
        <f>H762</f>
        <v>0</v>
      </c>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22"/>
      <c r="CM762" s="22"/>
      <c r="CN762" s="22"/>
      <c r="CO762" s="22"/>
      <c r="CP762" s="22"/>
      <c r="CQ762" s="22"/>
      <c r="CR762" s="22"/>
      <c r="CS762" s="22"/>
      <c r="CT762" s="22"/>
      <c r="CU762" s="22"/>
      <c r="CV762" s="22"/>
      <c r="CW762" s="22"/>
      <c r="CX762" s="22"/>
      <c r="CY762" s="22"/>
      <c r="CZ762" s="22"/>
      <c r="DA762" s="22"/>
      <c r="DB762" s="22"/>
      <c r="DC762" s="22"/>
      <c r="DD762" s="22"/>
    </row>
    <row r="763" spans="1:108" s="68" customFormat="1" ht="12.75">
      <c r="A763" s="22"/>
      <c r="B763" s="22"/>
      <c r="C763" s="22"/>
      <c r="D763" s="38"/>
      <c r="E763" s="22"/>
      <c r="F763" s="22"/>
      <c r="G763" s="22"/>
      <c r="H763" s="67"/>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22"/>
      <c r="CM763" s="22"/>
      <c r="CN763" s="22"/>
      <c r="CO763" s="22"/>
      <c r="CP763" s="22"/>
      <c r="CQ763" s="22"/>
      <c r="CR763" s="22"/>
      <c r="CS763" s="22"/>
      <c r="CT763" s="22"/>
      <c r="CU763" s="22"/>
      <c r="CV763" s="22"/>
      <c r="CW763" s="22"/>
      <c r="CX763" s="22"/>
      <c r="CY763" s="22"/>
      <c r="CZ763" s="22"/>
      <c r="DA763" s="22"/>
      <c r="DB763" s="22"/>
      <c r="DC763" s="22"/>
      <c r="DD763" s="22"/>
    </row>
    <row r="764" spans="1:108" s="68" customFormat="1" ht="12.75">
      <c r="A764" s="22"/>
      <c r="B764" s="22"/>
      <c r="C764" s="22"/>
      <c r="D764" s="38" t="s">
        <v>155</v>
      </c>
      <c r="E764" s="22"/>
      <c r="F764" s="22"/>
      <c r="G764" s="22"/>
      <c r="H764" s="67"/>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22"/>
      <c r="CM764" s="22"/>
      <c r="CN764" s="22"/>
      <c r="CO764" s="22"/>
      <c r="CP764" s="22"/>
      <c r="CQ764" s="22"/>
      <c r="CR764" s="22"/>
      <c r="CS764" s="22"/>
      <c r="CT764" s="22"/>
      <c r="CU764" s="22"/>
      <c r="CV764" s="22"/>
      <c r="CW764" s="22"/>
      <c r="CX764" s="22"/>
      <c r="CY764" s="22"/>
      <c r="CZ764" s="22"/>
      <c r="DA764" s="22"/>
      <c r="DB764" s="22"/>
      <c r="DC764" s="22"/>
      <c r="DD764" s="22"/>
    </row>
    <row r="765" spans="1:108" s="68" customFormat="1" ht="12.75">
      <c r="A765" s="22"/>
      <c r="B765" s="22"/>
      <c r="C765" s="22"/>
      <c r="D765" s="38"/>
      <c r="E765" s="22"/>
      <c r="F765" s="22"/>
      <c r="G765" s="22"/>
      <c r="H765" s="67"/>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22"/>
      <c r="CM765" s="22"/>
      <c r="CN765" s="22"/>
      <c r="CO765" s="22"/>
      <c r="CP765" s="22"/>
      <c r="CQ765" s="22"/>
      <c r="CR765" s="22"/>
      <c r="CS765" s="22"/>
      <c r="CT765" s="22"/>
      <c r="CU765" s="22"/>
      <c r="CV765" s="22"/>
      <c r="CW765" s="22"/>
      <c r="CX765" s="22"/>
      <c r="CY765" s="22"/>
      <c r="CZ765" s="22"/>
      <c r="DA765" s="22"/>
      <c r="DB765" s="22"/>
      <c r="DC765" s="22"/>
      <c r="DD765" s="22"/>
    </row>
    <row r="766" spans="1:108" s="68" customFormat="1" ht="12.75">
      <c r="A766" s="22"/>
      <c r="B766" s="22"/>
      <c r="C766" s="34" t="s">
        <v>191</v>
      </c>
      <c r="D766" s="38"/>
      <c r="E766" s="22"/>
      <c r="F766" s="22"/>
      <c r="G766" s="22"/>
      <c r="H766" s="67"/>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row>
    <row r="767" spans="1:108" s="68" customFormat="1" ht="12.75">
      <c r="A767" s="22"/>
      <c r="B767" s="22"/>
      <c r="C767" s="22"/>
      <c r="D767" s="38"/>
      <c r="E767" s="22"/>
      <c r="F767" s="22"/>
      <c r="G767" s="22"/>
      <c r="H767" s="67"/>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22"/>
      <c r="CM767" s="22"/>
      <c r="CN767" s="22"/>
      <c r="CO767" s="22"/>
      <c r="CP767" s="22"/>
      <c r="CQ767" s="22"/>
      <c r="CR767" s="22"/>
      <c r="CS767" s="22"/>
      <c r="CT767" s="22"/>
      <c r="CU767" s="22"/>
      <c r="CV767" s="22"/>
      <c r="CW767" s="22"/>
      <c r="CX767" s="22"/>
      <c r="CY767" s="22"/>
      <c r="CZ767" s="22"/>
      <c r="DA767" s="22"/>
      <c r="DB767" s="22"/>
      <c r="DC767" s="22"/>
      <c r="DD767" s="22"/>
    </row>
    <row r="768" spans="1:108" s="68" customFormat="1" ht="12.75">
      <c r="A768" s="22"/>
      <c r="B768" s="22"/>
      <c r="C768" s="22"/>
      <c r="D768" s="38" t="s">
        <v>154</v>
      </c>
      <c r="E768" s="22"/>
      <c r="F768" s="22"/>
      <c r="G768" s="22"/>
      <c r="H768" s="67"/>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22"/>
      <c r="CM768" s="22"/>
      <c r="CN768" s="22"/>
      <c r="CO768" s="22"/>
      <c r="CP768" s="22"/>
      <c r="CQ768" s="22"/>
      <c r="CR768" s="22"/>
      <c r="CS768" s="22"/>
      <c r="CT768" s="22"/>
      <c r="CU768" s="22"/>
      <c r="CV768" s="22"/>
      <c r="CW768" s="22"/>
      <c r="CX768" s="22"/>
      <c r="CY768" s="22"/>
      <c r="CZ768" s="22"/>
      <c r="DA768" s="22"/>
      <c r="DB768" s="22"/>
      <c r="DC768" s="22"/>
      <c r="DD768" s="22"/>
    </row>
    <row r="769" spans="1:108" s="68" customFormat="1" ht="12.75">
      <c r="A769" s="22"/>
      <c r="B769" s="22"/>
      <c r="C769" s="22"/>
      <c r="D769" s="38"/>
      <c r="E769" s="22"/>
      <c r="F769" s="22"/>
      <c r="G769" s="22"/>
      <c r="H769" s="67"/>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c r="BF769" s="22"/>
      <c r="BG769" s="22"/>
      <c r="BH769" s="22"/>
      <c r="BI769" s="22"/>
      <c r="BJ769" s="22"/>
      <c r="BK769" s="22"/>
      <c r="BL769" s="22"/>
      <c r="BM769" s="22"/>
      <c r="BN769" s="22"/>
      <c r="BO769" s="22"/>
      <c r="BP769" s="22"/>
      <c r="BQ769" s="22"/>
      <c r="BR769" s="22"/>
      <c r="BS769" s="22"/>
      <c r="BT769" s="22"/>
      <c r="BU769" s="22"/>
      <c r="BV769" s="22"/>
      <c r="BW769" s="22"/>
      <c r="BX769" s="22"/>
      <c r="BY769" s="22"/>
      <c r="BZ769" s="22"/>
      <c r="CA769" s="22"/>
      <c r="CB769" s="22"/>
      <c r="CC769" s="22"/>
      <c r="CD769" s="22"/>
      <c r="CE769" s="22"/>
      <c r="CF769" s="22"/>
      <c r="CG769" s="22"/>
      <c r="CH769" s="22"/>
      <c r="CI769" s="22"/>
      <c r="CJ769" s="22"/>
      <c r="CK769" s="22"/>
      <c r="CL769" s="22"/>
      <c r="CM769" s="22"/>
      <c r="CN769" s="22"/>
      <c r="CO769" s="22"/>
      <c r="CP769" s="22"/>
      <c r="CQ769" s="22"/>
      <c r="CR769" s="22"/>
      <c r="CS769" s="22"/>
      <c r="CT769" s="22"/>
      <c r="CU769" s="22"/>
      <c r="CV769" s="22"/>
      <c r="CW769" s="22"/>
      <c r="CX769" s="22"/>
      <c r="CY769" s="22"/>
      <c r="CZ769" s="22"/>
      <c r="DA769" s="22"/>
      <c r="DB769" s="22"/>
      <c r="DC769" s="22"/>
      <c r="DD769" s="22"/>
    </row>
    <row r="770" spans="1:108" s="68" customFormat="1" ht="12.75">
      <c r="A770" s="22"/>
      <c r="B770" s="22"/>
      <c r="C770" s="22"/>
      <c r="D770" s="38"/>
      <c r="E770" s="71" t="s">
        <v>160</v>
      </c>
      <c r="F770" s="22"/>
      <c r="G770" s="22"/>
      <c r="H770" s="73" t="e">
        <f>$E$31/($E$30/100*$E$30/100)</f>
        <v>#DIV/0!</v>
      </c>
      <c r="I770" s="22"/>
      <c r="J770" s="22"/>
      <c r="K770" s="73" t="e">
        <f>H770</f>
        <v>#DIV/0!</v>
      </c>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c r="BF770" s="22"/>
      <c r="BG770" s="22"/>
      <c r="BH770" s="22"/>
      <c r="BI770" s="22"/>
      <c r="BJ770" s="22"/>
      <c r="BK770" s="22"/>
      <c r="BL770" s="22"/>
      <c r="BM770" s="22"/>
      <c r="BN770" s="22"/>
      <c r="BO770" s="22"/>
      <c r="BP770" s="22"/>
      <c r="BQ770" s="22"/>
      <c r="BR770" s="22"/>
      <c r="BS770" s="22"/>
      <c r="BT770" s="22"/>
      <c r="BU770" s="22"/>
      <c r="BV770" s="22"/>
      <c r="BW770" s="22"/>
      <c r="BX770" s="22"/>
      <c r="BY770" s="22"/>
      <c r="BZ770" s="22"/>
      <c r="CA770" s="22"/>
      <c r="CB770" s="22"/>
      <c r="CC770" s="22"/>
      <c r="CD770" s="22"/>
      <c r="CE770" s="22"/>
      <c r="CF770" s="22"/>
      <c r="CG770" s="22"/>
      <c r="CH770" s="22"/>
      <c r="CI770" s="22"/>
      <c r="CJ770" s="22"/>
      <c r="CK770" s="22"/>
      <c r="CL770" s="22"/>
      <c r="CM770" s="22"/>
      <c r="CN770" s="22"/>
      <c r="CO770" s="22"/>
      <c r="CP770" s="22"/>
      <c r="CQ770" s="22"/>
      <c r="CR770" s="22"/>
      <c r="CS770" s="22"/>
      <c r="CT770" s="22"/>
      <c r="CU770" s="22"/>
      <c r="CV770" s="22"/>
      <c r="CW770" s="22"/>
      <c r="CX770" s="22"/>
      <c r="CY770" s="22"/>
      <c r="CZ770" s="22"/>
      <c r="DA770" s="22"/>
      <c r="DB770" s="22"/>
      <c r="DC770" s="22"/>
      <c r="DD770" s="22"/>
    </row>
    <row r="771" spans="1:108" s="68" customFormat="1" ht="12.75">
      <c r="A771" s="22"/>
      <c r="B771" s="22"/>
      <c r="C771" s="22"/>
      <c r="D771" s="38"/>
      <c r="E771" s="22"/>
      <c r="F771" s="22"/>
      <c r="G771" s="22"/>
      <c r="H771" s="67"/>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c r="BF771" s="22"/>
      <c r="BG771" s="22"/>
      <c r="BH771" s="22"/>
      <c r="BI771" s="22"/>
      <c r="BJ771" s="22"/>
      <c r="BK771" s="22"/>
      <c r="BL771" s="22"/>
      <c r="BM771" s="22"/>
      <c r="BN771" s="22"/>
      <c r="BO771" s="22"/>
      <c r="BP771" s="22"/>
      <c r="BQ771" s="22"/>
      <c r="BR771" s="22"/>
      <c r="BS771" s="22"/>
      <c r="BT771" s="22"/>
      <c r="BU771" s="22"/>
      <c r="BV771" s="22"/>
      <c r="BW771" s="22"/>
      <c r="BX771" s="22"/>
      <c r="BY771" s="22"/>
      <c r="BZ771" s="22"/>
      <c r="CA771" s="22"/>
      <c r="CB771" s="22"/>
      <c r="CC771" s="22"/>
      <c r="CD771" s="22"/>
      <c r="CE771" s="22"/>
      <c r="CF771" s="22"/>
      <c r="CG771" s="22"/>
      <c r="CH771" s="22"/>
      <c r="CI771" s="22"/>
      <c r="CJ771" s="22"/>
      <c r="CK771" s="22"/>
      <c r="CL771" s="22"/>
      <c r="CM771" s="22"/>
      <c r="CN771" s="22"/>
      <c r="CO771" s="22"/>
      <c r="CP771" s="22"/>
      <c r="CQ771" s="22"/>
      <c r="CR771" s="22"/>
      <c r="CS771" s="22"/>
      <c r="CT771" s="22"/>
      <c r="CU771" s="22"/>
      <c r="CV771" s="22"/>
      <c r="CW771" s="22"/>
      <c r="CX771" s="22"/>
      <c r="CY771" s="22"/>
      <c r="CZ771" s="22"/>
      <c r="DA771" s="22"/>
      <c r="DB771" s="22"/>
      <c r="DC771" s="22"/>
      <c r="DD771" s="22"/>
    </row>
    <row r="772" spans="1:108" s="68" customFormat="1" ht="12.75">
      <c r="A772" s="22"/>
      <c r="B772" s="22"/>
      <c r="C772" s="22"/>
      <c r="D772" s="38" t="s">
        <v>155</v>
      </c>
      <c r="E772" s="22"/>
      <c r="F772" s="22"/>
      <c r="G772" s="22"/>
      <c r="H772" s="67"/>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c r="BF772" s="22"/>
      <c r="BG772" s="22"/>
      <c r="BH772" s="22"/>
      <c r="BI772" s="22"/>
      <c r="BJ772" s="22"/>
      <c r="BK772" s="22"/>
      <c r="BL772" s="22"/>
      <c r="BM772" s="22"/>
      <c r="BN772" s="22"/>
      <c r="BO772" s="22"/>
      <c r="BP772" s="22"/>
      <c r="BQ772" s="22"/>
      <c r="BR772" s="22"/>
      <c r="BS772" s="22"/>
      <c r="BT772" s="22"/>
      <c r="BU772" s="22"/>
      <c r="BV772" s="22"/>
      <c r="BW772" s="22"/>
      <c r="BX772" s="22"/>
      <c r="BY772" s="22"/>
      <c r="BZ772" s="22"/>
      <c r="CA772" s="22"/>
      <c r="CB772" s="22"/>
      <c r="CC772" s="22"/>
      <c r="CD772" s="22"/>
      <c r="CE772" s="22"/>
      <c r="CF772" s="22"/>
      <c r="CG772" s="22"/>
      <c r="CH772" s="22"/>
      <c r="CI772" s="22"/>
      <c r="CJ772" s="22"/>
      <c r="CK772" s="22"/>
      <c r="CL772" s="22"/>
      <c r="CM772" s="22"/>
      <c r="CN772" s="22"/>
      <c r="CO772" s="22"/>
      <c r="CP772" s="22"/>
      <c r="CQ772" s="22"/>
      <c r="CR772" s="22"/>
      <c r="CS772" s="22"/>
      <c r="CT772" s="22"/>
      <c r="CU772" s="22"/>
      <c r="CV772" s="22"/>
      <c r="CW772" s="22"/>
      <c r="CX772" s="22"/>
      <c r="CY772" s="22"/>
      <c r="CZ772" s="22"/>
      <c r="DA772" s="22"/>
      <c r="DB772" s="22"/>
      <c r="DC772" s="22"/>
      <c r="DD772" s="22"/>
    </row>
    <row r="773" spans="1:108" s="68" customFormat="1" ht="12.75">
      <c r="A773" s="22"/>
      <c r="B773" s="22"/>
      <c r="C773" s="22"/>
      <c r="D773" s="38"/>
      <c r="E773" s="22"/>
      <c r="F773" s="22"/>
      <c r="G773" s="22"/>
      <c r="H773" s="67"/>
      <c r="I773" s="67" t="s">
        <v>197</v>
      </c>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c r="BF773" s="22"/>
      <c r="BG773" s="22"/>
      <c r="BH773" s="22"/>
      <c r="BI773" s="22"/>
      <c r="BJ773" s="22"/>
      <c r="BK773" s="22"/>
      <c r="BL773" s="22"/>
      <c r="BM773" s="22"/>
      <c r="BN773" s="22"/>
      <c r="BO773" s="22"/>
      <c r="BP773" s="22"/>
      <c r="BQ773" s="22"/>
      <c r="BR773" s="22"/>
      <c r="BS773" s="22"/>
      <c r="BT773" s="22"/>
      <c r="BU773" s="22"/>
      <c r="BV773" s="22"/>
      <c r="BW773" s="22"/>
      <c r="BX773" s="22"/>
      <c r="BY773" s="22"/>
      <c r="BZ773" s="22"/>
      <c r="CA773" s="22"/>
      <c r="CB773" s="22"/>
      <c r="CC773" s="22"/>
      <c r="CD773" s="22"/>
      <c r="CE773" s="22"/>
      <c r="CF773" s="22"/>
      <c r="CG773" s="22"/>
      <c r="CH773" s="22"/>
      <c r="CI773" s="22"/>
      <c r="CJ773" s="22"/>
      <c r="CK773" s="22"/>
      <c r="CL773" s="22"/>
      <c r="CM773" s="22"/>
      <c r="CN773" s="22"/>
      <c r="CO773" s="22"/>
      <c r="CP773" s="22"/>
      <c r="CQ773" s="22"/>
      <c r="CR773" s="22"/>
      <c r="CS773" s="22"/>
      <c r="CT773" s="22"/>
      <c r="CU773" s="22"/>
      <c r="CV773" s="22"/>
      <c r="CW773" s="22"/>
      <c r="CX773" s="22"/>
      <c r="CY773" s="22"/>
      <c r="CZ773" s="22"/>
      <c r="DA773" s="22"/>
      <c r="DB773" s="22"/>
      <c r="DC773" s="22"/>
      <c r="DD773" s="22"/>
    </row>
    <row r="774" spans="1:108" s="68" customFormat="1" ht="12.75">
      <c r="A774" s="22"/>
      <c r="B774" s="22"/>
      <c r="C774" s="22"/>
      <c r="D774" s="38"/>
      <c r="E774" s="22" t="s">
        <v>164</v>
      </c>
      <c r="F774" s="22"/>
      <c r="G774" s="22"/>
      <c r="H774" s="67">
        <f>I82</f>
        <v>0</v>
      </c>
      <c r="I774" s="67">
        <v>3</v>
      </c>
      <c r="J774" s="67">
        <f>IF(I82="ja",I774,0)</f>
        <v>0</v>
      </c>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c r="BF774" s="22"/>
      <c r="BG774" s="22"/>
      <c r="BH774" s="22"/>
      <c r="BI774" s="22"/>
      <c r="BJ774" s="22"/>
      <c r="BK774" s="22"/>
      <c r="BL774" s="22"/>
      <c r="BM774" s="22"/>
      <c r="BN774" s="22"/>
      <c r="BO774" s="22"/>
      <c r="BP774" s="22"/>
      <c r="BQ774" s="22"/>
      <c r="BR774" s="22"/>
      <c r="BS774" s="22"/>
      <c r="BT774" s="22"/>
      <c r="BU774" s="22"/>
      <c r="BV774" s="22"/>
      <c r="BW774" s="22"/>
      <c r="BX774" s="22"/>
      <c r="BY774" s="22"/>
      <c r="BZ774" s="22"/>
      <c r="CA774" s="22"/>
      <c r="CB774" s="22"/>
      <c r="CC774" s="22"/>
      <c r="CD774" s="22"/>
      <c r="CE774" s="22"/>
      <c r="CF774" s="22"/>
      <c r="CG774" s="22"/>
      <c r="CH774" s="22"/>
      <c r="CI774" s="22"/>
      <c r="CJ774" s="22"/>
      <c r="CK774" s="22"/>
      <c r="CL774" s="22"/>
      <c r="CM774" s="22"/>
      <c r="CN774" s="22"/>
      <c r="CO774" s="22"/>
      <c r="CP774" s="22"/>
      <c r="CQ774" s="22"/>
      <c r="CR774" s="22"/>
      <c r="CS774" s="22"/>
      <c r="CT774" s="22"/>
      <c r="CU774" s="22"/>
      <c r="CV774" s="22"/>
      <c r="CW774" s="22"/>
      <c r="CX774" s="22"/>
      <c r="CY774" s="22"/>
      <c r="CZ774" s="22"/>
      <c r="DA774" s="22"/>
      <c r="DB774" s="22"/>
      <c r="DC774" s="22"/>
      <c r="DD774" s="22"/>
    </row>
    <row r="775" spans="1:108" s="68" customFormat="1" ht="12.75">
      <c r="A775" s="22"/>
      <c r="B775" s="22"/>
      <c r="C775" s="22"/>
      <c r="D775" s="38"/>
      <c r="E775" s="22" t="s">
        <v>194</v>
      </c>
      <c r="F775" s="22"/>
      <c r="G775" s="22"/>
      <c r="H775" s="67">
        <v>65</v>
      </c>
      <c r="I775" s="67">
        <v>2</v>
      </c>
      <c r="J775" s="67">
        <f>IF(I517&gt;H775,I775,0)</f>
        <v>0</v>
      </c>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c r="BF775" s="22"/>
      <c r="BG775" s="22"/>
      <c r="BH775" s="22"/>
      <c r="BI775" s="22"/>
      <c r="BJ775" s="22"/>
      <c r="BK775" s="22"/>
      <c r="BL775" s="22"/>
      <c r="BM775" s="22"/>
      <c r="BN775" s="22"/>
      <c r="BO775" s="22"/>
      <c r="BP775" s="22"/>
      <c r="BQ775" s="22"/>
      <c r="BR775" s="22"/>
      <c r="BS775" s="22"/>
      <c r="BT775" s="22"/>
      <c r="BU775" s="22"/>
      <c r="BV775" s="22"/>
      <c r="BW775" s="22"/>
      <c r="BX775" s="22"/>
      <c r="BY775" s="22"/>
      <c r="BZ775" s="22"/>
      <c r="CA775" s="22"/>
      <c r="CB775" s="22"/>
      <c r="CC775" s="22"/>
      <c r="CD775" s="22"/>
      <c r="CE775" s="22"/>
      <c r="CF775" s="22"/>
      <c r="CG775" s="22"/>
      <c r="CH775" s="22"/>
      <c r="CI775" s="22"/>
      <c r="CJ775" s="22"/>
      <c r="CK775" s="22"/>
      <c r="CL775" s="22"/>
      <c r="CM775" s="22"/>
      <c r="CN775" s="22"/>
      <c r="CO775" s="22"/>
      <c r="CP775" s="22"/>
      <c r="CQ775" s="22"/>
      <c r="CR775" s="22"/>
      <c r="CS775" s="22"/>
      <c r="CT775" s="22"/>
      <c r="CU775" s="22"/>
      <c r="CV775" s="22"/>
      <c r="CW775" s="22"/>
      <c r="CX775" s="22"/>
      <c r="CY775" s="22"/>
      <c r="CZ775" s="22"/>
      <c r="DA775" s="22"/>
      <c r="DB775" s="22"/>
      <c r="DC775" s="22"/>
      <c r="DD775" s="22"/>
    </row>
    <row r="776" spans="1:108" s="68" customFormat="1" ht="12.75">
      <c r="A776" s="22"/>
      <c r="B776" s="22"/>
      <c r="C776" s="22"/>
      <c r="D776" s="38"/>
      <c r="E776" s="22" t="s">
        <v>193</v>
      </c>
      <c r="F776" s="22"/>
      <c r="G776" s="22"/>
      <c r="H776" s="67">
        <v>65</v>
      </c>
      <c r="I776" s="67">
        <v>2</v>
      </c>
      <c r="J776" s="67">
        <f>IF(K566&gt;H776,I776,0)</f>
        <v>0</v>
      </c>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row>
    <row r="777" spans="1:108" s="68" customFormat="1" ht="12.75">
      <c r="A777" s="22"/>
      <c r="B777" s="22"/>
      <c r="C777" s="22"/>
      <c r="D777" s="38"/>
      <c r="E777" s="22" t="s">
        <v>208</v>
      </c>
      <c r="F777" s="22"/>
      <c r="G777" s="22"/>
      <c r="H777" s="67">
        <v>65</v>
      </c>
      <c r="I777" s="67">
        <v>2</v>
      </c>
      <c r="J777" s="67">
        <f>IF(I593&gt;H777,I777,0)</f>
        <v>0</v>
      </c>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c r="BF777" s="22"/>
      <c r="BG777" s="22"/>
      <c r="BH777" s="22"/>
      <c r="BI777" s="22"/>
      <c r="BJ777" s="22"/>
      <c r="BK777" s="22"/>
      <c r="BL777" s="22"/>
      <c r="BM777" s="22"/>
      <c r="BN777" s="22"/>
      <c r="BO777" s="22"/>
      <c r="BP777" s="22"/>
      <c r="BQ777" s="22"/>
      <c r="BR777" s="22"/>
      <c r="BS777" s="22"/>
      <c r="BT777" s="22"/>
      <c r="BU777" s="22"/>
      <c r="BV777" s="22"/>
      <c r="BW777" s="22"/>
      <c r="BX777" s="22"/>
      <c r="BY777" s="22"/>
      <c r="BZ777" s="22"/>
      <c r="CA777" s="22"/>
      <c r="CB777" s="22"/>
      <c r="CC777" s="22"/>
      <c r="CD777" s="22"/>
      <c r="CE777" s="22"/>
      <c r="CF777" s="22"/>
      <c r="CG777" s="22"/>
      <c r="CH777" s="22"/>
      <c r="CI777" s="22"/>
      <c r="CJ777" s="22"/>
      <c r="CK777" s="22"/>
      <c r="CL777" s="22"/>
      <c r="CM777" s="22"/>
      <c r="CN777" s="22"/>
      <c r="CO777" s="22"/>
      <c r="CP777" s="22"/>
      <c r="CQ777" s="22"/>
      <c r="CR777" s="22"/>
      <c r="CS777" s="22"/>
      <c r="CT777" s="22"/>
      <c r="CU777" s="22"/>
      <c r="CV777" s="22"/>
      <c r="CW777" s="22"/>
      <c r="CX777" s="22"/>
      <c r="CY777" s="22"/>
      <c r="CZ777" s="22"/>
      <c r="DA777" s="22"/>
      <c r="DB777" s="22"/>
      <c r="DC777" s="22"/>
      <c r="DD777" s="22"/>
    </row>
    <row r="778" spans="1:108" s="68" customFormat="1" ht="12.75">
      <c r="A778" s="22"/>
      <c r="B778" s="22"/>
      <c r="C778" s="22"/>
      <c r="D778" s="38"/>
      <c r="E778" s="22" t="s">
        <v>195</v>
      </c>
      <c r="F778" s="22"/>
      <c r="G778" s="22"/>
      <c r="H778" s="67">
        <v>70</v>
      </c>
      <c r="I778" s="67">
        <v>1</v>
      </c>
      <c r="J778" s="67">
        <f>IF(J682&gt;H778,I778,0)</f>
        <v>0</v>
      </c>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22"/>
      <c r="CM778" s="22"/>
      <c r="CN778" s="22"/>
      <c r="CO778" s="22"/>
      <c r="CP778" s="22"/>
      <c r="CQ778" s="22"/>
      <c r="CR778" s="22"/>
      <c r="CS778" s="22"/>
      <c r="CT778" s="22"/>
      <c r="CU778" s="22"/>
      <c r="CV778" s="22"/>
      <c r="CW778" s="22"/>
      <c r="CX778" s="22"/>
      <c r="CY778" s="22"/>
      <c r="CZ778" s="22"/>
      <c r="DA778" s="22"/>
      <c r="DB778" s="22"/>
      <c r="DC778" s="22"/>
      <c r="DD778" s="22"/>
    </row>
    <row r="779" spans="1:108" s="68" customFormat="1" ht="12.75">
      <c r="A779" s="22"/>
      <c r="B779" s="22"/>
      <c r="C779" s="22"/>
      <c r="D779" s="38"/>
      <c r="E779" s="22" t="s">
        <v>196</v>
      </c>
      <c r="F779" s="22"/>
      <c r="G779" s="22"/>
      <c r="H779" s="67">
        <v>70</v>
      </c>
      <c r="I779" s="67">
        <v>1</v>
      </c>
      <c r="J779" s="67">
        <f>IF(I713&gt;H779,I779,0)</f>
        <v>0</v>
      </c>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c r="BF779" s="22"/>
      <c r="BG779" s="22"/>
      <c r="BH779" s="22"/>
      <c r="BI779" s="22"/>
      <c r="BJ779" s="22"/>
      <c r="BK779" s="22"/>
      <c r="BL779" s="22"/>
      <c r="BM779" s="22"/>
      <c r="BN779" s="22"/>
      <c r="BO779" s="22"/>
      <c r="BP779" s="22"/>
      <c r="BQ779" s="22"/>
      <c r="BR779" s="22"/>
      <c r="BS779" s="22"/>
      <c r="BT779" s="22"/>
      <c r="BU779" s="22"/>
      <c r="BV779" s="22"/>
      <c r="BW779" s="22"/>
      <c r="BX779" s="22"/>
      <c r="BY779" s="22"/>
      <c r="BZ779" s="22"/>
      <c r="CA779" s="22"/>
      <c r="CB779" s="22"/>
      <c r="CC779" s="22"/>
      <c r="CD779" s="22"/>
      <c r="CE779" s="22"/>
      <c r="CF779" s="22"/>
      <c r="CG779" s="22"/>
      <c r="CH779" s="22"/>
      <c r="CI779" s="22"/>
      <c r="CJ779" s="22"/>
      <c r="CK779" s="22"/>
      <c r="CL779" s="22"/>
      <c r="CM779" s="22"/>
      <c r="CN779" s="22"/>
      <c r="CO779" s="22"/>
      <c r="CP779" s="22"/>
      <c r="CQ779" s="22"/>
      <c r="CR779" s="22"/>
      <c r="CS779" s="22"/>
      <c r="CT779" s="22"/>
      <c r="CU779" s="22"/>
      <c r="CV779" s="22"/>
      <c r="CW779" s="22"/>
      <c r="CX779" s="22"/>
      <c r="CY779" s="22"/>
      <c r="CZ779" s="22"/>
      <c r="DA779" s="22"/>
      <c r="DB779" s="22"/>
      <c r="DC779" s="22"/>
      <c r="DD779" s="22"/>
    </row>
    <row r="780" spans="1:108" s="68" customFormat="1" ht="12.75">
      <c r="A780" s="22"/>
      <c r="B780" s="22"/>
      <c r="C780" s="22"/>
      <c r="D780" s="38"/>
      <c r="E780" s="22" t="s">
        <v>192</v>
      </c>
      <c r="F780" s="22"/>
      <c r="G780" s="22"/>
      <c r="H780" s="67">
        <v>40</v>
      </c>
      <c r="I780" s="67">
        <v>1</v>
      </c>
      <c r="J780" s="72">
        <f>IF(E29&gt;H780,I780,0)</f>
        <v>0</v>
      </c>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c r="BF780" s="22"/>
      <c r="BG780" s="22"/>
      <c r="BH780" s="22"/>
      <c r="BI780" s="22"/>
      <c r="BJ780" s="22"/>
      <c r="BK780" s="22"/>
      <c r="BL780" s="22"/>
      <c r="BM780" s="22"/>
      <c r="BN780" s="22"/>
      <c r="BO780" s="22"/>
      <c r="BP780" s="22"/>
      <c r="BQ780" s="22"/>
      <c r="BR780" s="22"/>
      <c r="BS780" s="22"/>
      <c r="BT780" s="22"/>
      <c r="BU780" s="22"/>
      <c r="BV780" s="22"/>
      <c r="BW780" s="22"/>
      <c r="BX780" s="22"/>
      <c r="BY780" s="22"/>
      <c r="BZ780" s="22"/>
      <c r="CA780" s="22"/>
      <c r="CB780" s="22"/>
      <c r="CC780" s="22"/>
      <c r="CD780" s="22"/>
      <c r="CE780" s="22"/>
      <c r="CF780" s="22"/>
      <c r="CG780" s="22"/>
      <c r="CH780" s="22"/>
      <c r="CI780" s="22"/>
      <c r="CJ780" s="22"/>
      <c r="CK780" s="22"/>
      <c r="CL780" s="22"/>
      <c r="CM780" s="22"/>
      <c r="CN780" s="22"/>
      <c r="CO780" s="22"/>
      <c r="CP780" s="22"/>
      <c r="CQ780" s="22"/>
      <c r="CR780" s="22"/>
      <c r="CS780" s="22"/>
      <c r="CT780" s="22"/>
      <c r="CU780" s="22"/>
      <c r="CV780" s="22"/>
      <c r="CW780" s="22"/>
      <c r="CX780" s="22"/>
      <c r="CY780" s="22"/>
      <c r="CZ780" s="22"/>
      <c r="DA780" s="22"/>
      <c r="DB780" s="22"/>
      <c r="DC780" s="22"/>
      <c r="DD780" s="22"/>
    </row>
    <row r="781" spans="1:108" s="68" customFormat="1" ht="12.75">
      <c r="A781" s="22"/>
      <c r="B781" s="22"/>
      <c r="C781" s="22"/>
      <c r="D781" s="38"/>
      <c r="E781" s="22" t="s">
        <v>192</v>
      </c>
      <c r="F781" s="22"/>
      <c r="G781" s="22"/>
      <c r="H781" s="67">
        <v>50</v>
      </c>
      <c r="I781" s="67">
        <v>1</v>
      </c>
      <c r="J781" s="72">
        <f>IF(E29&gt;H781,I781,0)</f>
        <v>0</v>
      </c>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c r="BF781" s="22"/>
      <c r="BG781" s="22"/>
      <c r="BH781" s="22"/>
      <c r="BI781" s="22"/>
      <c r="BJ781" s="22"/>
      <c r="BK781" s="22"/>
      <c r="BL781" s="22"/>
      <c r="BM781" s="22"/>
      <c r="BN781" s="22"/>
      <c r="BO781" s="22"/>
      <c r="BP781" s="22"/>
      <c r="BQ781" s="22"/>
      <c r="BR781" s="22"/>
      <c r="BS781" s="22"/>
      <c r="BT781" s="22"/>
      <c r="BU781" s="22"/>
      <c r="BV781" s="22"/>
      <c r="BW781" s="22"/>
      <c r="BX781" s="22"/>
      <c r="BY781" s="22"/>
      <c r="BZ781" s="22"/>
      <c r="CA781" s="22"/>
      <c r="CB781" s="22"/>
      <c r="CC781" s="22"/>
      <c r="CD781" s="22"/>
      <c r="CE781" s="22"/>
      <c r="CF781" s="22"/>
      <c r="CG781" s="22"/>
      <c r="CH781" s="22"/>
      <c r="CI781" s="22"/>
      <c r="CJ781" s="22"/>
      <c r="CK781" s="22"/>
      <c r="CL781" s="22"/>
      <c r="CM781" s="22"/>
      <c r="CN781" s="22"/>
      <c r="CO781" s="22"/>
      <c r="CP781" s="22"/>
      <c r="CQ781" s="22"/>
      <c r="CR781" s="22"/>
      <c r="CS781" s="22"/>
      <c r="CT781" s="22"/>
      <c r="CU781" s="22"/>
      <c r="CV781" s="22"/>
      <c r="CW781" s="22"/>
      <c r="CX781" s="22"/>
      <c r="CY781" s="22"/>
      <c r="CZ781" s="22"/>
      <c r="DA781" s="22"/>
      <c r="DB781" s="22"/>
      <c r="DC781" s="22"/>
      <c r="DD781" s="22"/>
    </row>
    <row r="782" spans="1:108" s="68" customFormat="1" ht="12.75">
      <c r="A782" s="22"/>
      <c r="B782" s="22"/>
      <c r="C782" s="22"/>
      <c r="D782" s="38"/>
      <c r="E782" s="22"/>
      <c r="F782" s="22"/>
      <c r="G782" s="22"/>
      <c r="H782" s="67"/>
      <c r="I782" s="22"/>
      <c r="J782" s="67">
        <f>SUM(J774:J780)</f>
        <v>0</v>
      </c>
      <c r="K782" s="74">
        <f>J782</f>
        <v>0</v>
      </c>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c r="BF782" s="22"/>
      <c r="BG782" s="22"/>
      <c r="BH782" s="22"/>
      <c r="BI782" s="22"/>
      <c r="BJ782" s="22"/>
      <c r="BK782" s="22"/>
      <c r="BL782" s="22"/>
      <c r="BM782" s="22"/>
      <c r="BN782" s="22"/>
      <c r="BO782" s="22"/>
      <c r="BP782" s="22"/>
      <c r="BQ782" s="22"/>
      <c r="BR782" s="22"/>
      <c r="BS782" s="22"/>
      <c r="BT782" s="22"/>
      <c r="BU782" s="22"/>
      <c r="BV782" s="22"/>
      <c r="BW782" s="22"/>
      <c r="BX782" s="22"/>
      <c r="BY782" s="22"/>
      <c r="BZ782" s="22"/>
      <c r="CA782" s="22"/>
      <c r="CB782" s="22"/>
      <c r="CC782" s="22"/>
      <c r="CD782" s="22"/>
      <c r="CE782" s="22"/>
      <c r="CF782" s="22"/>
      <c r="CG782" s="22"/>
      <c r="CH782" s="22"/>
      <c r="CI782" s="22"/>
      <c r="CJ782" s="22"/>
      <c r="CK782" s="22"/>
      <c r="CL782" s="22"/>
      <c r="CM782" s="22"/>
      <c r="CN782" s="22"/>
      <c r="CO782" s="22"/>
      <c r="CP782" s="22"/>
      <c r="CQ782" s="22"/>
      <c r="CR782" s="22"/>
      <c r="CS782" s="22"/>
      <c r="CT782" s="22"/>
      <c r="CU782" s="22"/>
      <c r="CV782" s="22"/>
      <c r="CW782" s="22"/>
      <c r="CX782" s="22"/>
      <c r="CY782" s="22"/>
      <c r="CZ782" s="22"/>
      <c r="DA782" s="22"/>
      <c r="DB782" s="22"/>
      <c r="DC782" s="22"/>
      <c r="DD782" s="22"/>
    </row>
    <row r="783" spans="1:108" s="68" customFormat="1" ht="12.75">
      <c r="A783" s="22"/>
      <c r="B783" s="22"/>
      <c r="C783" s="22"/>
      <c r="D783" s="38"/>
      <c r="E783" s="22"/>
      <c r="F783" s="22"/>
      <c r="G783" s="22"/>
      <c r="H783" s="67"/>
      <c r="I783" s="22"/>
      <c r="J783" s="22"/>
      <c r="K783" s="73" t="e">
        <f>SUM(K770:K782)</f>
        <v>#DIV/0!</v>
      </c>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c r="BF783" s="22"/>
      <c r="BG783" s="22"/>
      <c r="BH783" s="22"/>
      <c r="BI783" s="22"/>
      <c r="BJ783" s="22"/>
      <c r="BK783" s="22"/>
      <c r="BL783" s="22"/>
      <c r="BM783" s="22"/>
      <c r="BN783" s="22"/>
      <c r="BO783" s="22"/>
      <c r="BP783" s="22"/>
      <c r="BQ783" s="22"/>
      <c r="BR783" s="22"/>
      <c r="BS783" s="22"/>
      <c r="BT783" s="22"/>
      <c r="BU783" s="22"/>
      <c r="BV783" s="22"/>
      <c r="BW783" s="22"/>
      <c r="BX783" s="22"/>
      <c r="BY783" s="22"/>
      <c r="BZ783" s="22"/>
      <c r="CA783" s="22"/>
      <c r="CB783" s="22"/>
      <c r="CC783" s="22"/>
      <c r="CD783" s="22"/>
      <c r="CE783" s="22"/>
      <c r="CF783" s="22"/>
      <c r="CG783" s="22"/>
      <c r="CH783" s="22"/>
      <c r="CI783" s="22"/>
      <c r="CJ783" s="22"/>
      <c r="CK783" s="22"/>
      <c r="CL783" s="22"/>
      <c r="CM783" s="22"/>
      <c r="CN783" s="22"/>
      <c r="CO783" s="22"/>
      <c r="CP783" s="22"/>
      <c r="CQ783" s="22"/>
      <c r="CR783" s="22"/>
      <c r="CS783" s="22"/>
      <c r="CT783" s="22"/>
      <c r="CU783" s="22"/>
      <c r="CV783" s="22"/>
      <c r="CW783" s="22"/>
      <c r="CX783" s="22"/>
      <c r="CY783" s="22"/>
      <c r="CZ783" s="22"/>
      <c r="DA783" s="22"/>
      <c r="DB783" s="22"/>
      <c r="DC783" s="22"/>
      <c r="DD783" s="22"/>
    </row>
    <row r="784" spans="1:108" s="68" customFormat="1" ht="12.75">
      <c r="A784" s="22"/>
      <c r="B784" s="22"/>
      <c r="C784" s="22"/>
      <c r="D784" s="38"/>
      <c r="E784" s="22"/>
      <c r="F784" s="22"/>
      <c r="G784" s="22"/>
      <c r="H784" s="67"/>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c r="BF784" s="22"/>
      <c r="BG784" s="22"/>
      <c r="BH784" s="22"/>
      <c r="BI784" s="22"/>
      <c r="BJ784" s="22"/>
      <c r="BK784" s="22"/>
      <c r="BL784" s="22"/>
      <c r="BM784" s="22"/>
      <c r="BN784" s="22"/>
      <c r="BO784" s="22"/>
      <c r="BP784" s="22"/>
      <c r="BQ784" s="22"/>
      <c r="BR784" s="22"/>
      <c r="BS784" s="22"/>
      <c r="BT784" s="22"/>
      <c r="BU784" s="22"/>
      <c r="BV784" s="22"/>
      <c r="BW784" s="22"/>
      <c r="BX784" s="22"/>
      <c r="BY784" s="22"/>
      <c r="BZ784" s="22"/>
      <c r="CA784" s="22"/>
      <c r="CB784" s="22"/>
      <c r="CC784" s="22"/>
      <c r="CD784" s="22"/>
      <c r="CE784" s="22"/>
      <c r="CF784" s="22"/>
      <c r="CG784" s="22"/>
      <c r="CH784" s="22"/>
      <c r="CI784" s="22"/>
      <c r="CJ784" s="22"/>
      <c r="CK784" s="22"/>
      <c r="CL784" s="22"/>
      <c r="CM784" s="22"/>
      <c r="CN784" s="22"/>
      <c r="CO784" s="22"/>
      <c r="CP784" s="22"/>
      <c r="CQ784" s="22"/>
      <c r="CR784" s="22"/>
      <c r="CS784" s="22"/>
      <c r="CT784" s="22"/>
      <c r="CU784" s="22"/>
      <c r="CV784" s="22"/>
      <c r="CW784" s="22"/>
      <c r="CX784" s="22"/>
      <c r="CY784" s="22"/>
      <c r="CZ784" s="22"/>
      <c r="DA784" s="22"/>
      <c r="DB784" s="22"/>
      <c r="DC784" s="22"/>
      <c r="DD784" s="22"/>
    </row>
    <row r="785" spans="1:108" s="68" customFormat="1" ht="12.75">
      <c r="A785" s="22"/>
      <c r="B785" s="22"/>
      <c r="C785" s="22"/>
      <c r="D785" s="38"/>
      <c r="E785" s="22"/>
      <c r="F785" s="22"/>
      <c r="G785" s="22"/>
      <c r="H785" s="67"/>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c r="BF785" s="22"/>
      <c r="BG785" s="22"/>
      <c r="BH785" s="22"/>
      <c r="BI785" s="22"/>
      <c r="BJ785" s="22"/>
      <c r="BK785" s="22"/>
      <c r="BL785" s="22"/>
      <c r="BM785" s="22"/>
      <c r="BN785" s="22"/>
      <c r="BO785" s="22"/>
      <c r="BP785" s="22"/>
      <c r="BQ785" s="22"/>
      <c r="BR785" s="22"/>
      <c r="BS785" s="22"/>
      <c r="BT785" s="22"/>
      <c r="BU785" s="22"/>
      <c r="BV785" s="22"/>
      <c r="BW785" s="22"/>
      <c r="BX785" s="22"/>
      <c r="BY785" s="22"/>
      <c r="BZ785" s="22"/>
      <c r="CA785" s="22"/>
      <c r="CB785" s="22"/>
      <c r="CC785" s="22"/>
      <c r="CD785" s="22"/>
      <c r="CE785" s="22"/>
      <c r="CF785" s="22"/>
      <c r="CG785" s="22"/>
      <c r="CH785" s="22"/>
      <c r="CI785" s="22"/>
      <c r="CJ785" s="22"/>
      <c r="CK785" s="22"/>
      <c r="CL785" s="22"/>
      <c r="CM785" s="22"/>
      <c r="CN785" s="22"/>
      <c r="CO785" s="22"/>
      <c r="CP785" s="22"/>
      <c r="CQ785" s="22"/>
      <c r="CR785" s="22"/>
      <c r="CS785" s="22"/>
      <c r="CT785" s="22"/>
      <c r="CU785" s="22"/>
      <c r="CV785" s="22"/>
      <c r="CW785" s="22"/>
      <c r="CX785" s="22"/>
      <c r="CY785" s="22"/>
      <c r="CZ785" s="22"/>
      <c r="DA785" s="22"/>
      <c r="DB785" s="22"/>
      <c r="DC785" s="22"/>
      <c r="DD785" s="22"/>
    </row>
    <row r="786" spans="1:108" s="99" customFormat="1" ht="27.75">
      <c r="A786" s="94"/>
      <c r="B786" s="94"/>
      <c r="C786" s="92" t="s">
        <v>230</v>
      </c>
      <c r="D786" s="93"/>
      <c r="E786" s="94"/>
      <c r="F786" s="94"/>
      <c r="G786" s="94"/>
      <c r="H786" s="95"/>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c r="CB786" s="94"/>
      <c r="CC786" s="94"/>
      <c r="CD786" s="94"/>
      <c r="CE786" s="94"/>
      <c r="CF786" s="94"/>
      <c r="CG786" s="94"/>
      <c r="CH786" s="94"/>
      <c r="CI786" s="94"/>
      <c r="CJ786" s="94"/>
      <c r="CK786" s="94"/>
      <c r="CL786" s="94"/>
      <c r="CM786" s="94"/>
      <c r="CN786" s="94"/>
      <c r="CO786" s="94"/>
      <c r="CP786" s="94"/>
      <c r="CQ786" s="94"/>
      <c r="CR786" s="94"/>
      <c r="CS786" s="94"/>
      <c r="CT786" s="94"/>
      <c r="CU786" s="94"/>
      <c r="CV786" s="94"/>
      <c r="CW786" s="94"/>
      <c r="CX786" s="94"/>
      <c r="CY786" s="94"/>
      <c r="CZ786" s="94"/>
      <c r="DA786" s="94"/>
      <c r="DB786" s="94"/>
      <c r="DC786" s="94"/>
      <c r="DD786" s="94"/>
    </row>
    <row r="787" spans="1:108" s="99" customFormat="1" ht="12.75">
      <c r="A787" s="94"/>
      <c r="B787" s="94"/>
      <c r="C787" s="94"/>
      <c r="D787" s="93"/>
      <c r="E787" s="94"/>
      <c r="F787" s="94"/>
      <c r="G787" s="94"/>
      <c r="H787" s="95"/>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c r="BV787" s="94"/>
      <c r="BW787" s="94"/>
      <c r="BX787" s="94"/>
      <c r="BY787" s="94"/>
      <c r="BZ787" s="94"/>
      <c r="CA787" s="94"/>
      <c r="CB787" s="94"/>
      <c r="CC787" s="94"/>
      <c r="CD787" s="94"/>
      <c r="CE787" s="94"/>
      <c r="CF787" s="94"/>
      <c r="CG787" s="94"/>
      <c r="CH787" s="94"/>
      <c r="CI787" s="94"/>
      <c r="CJ787" s="94"/>
      <c r="CK787" s="94"/>
      <c r="CL787" s="94"/>
      <c r="CM787" s="94"/>
      <c r="CN787" s="94"/>
      <c r="CO787" s="94"/>
      <c r="CP787" s="94"/>
      <c r="CQ787" s="94"/>
      <c r="CR787" s="94"/>
      <c r="CS787" s="94"/>
      <c r="CT787" s="94"/>
      <c r="CU787" s="94"/>
      <c r="CV787" s="94"/>
      <c r="CW787" s="94"/>
      <c r="CX787" s="94"/>
      <c r="CY787" s="94"/>
      <c r="CZ787" s="94"/>
      <c r="DA787" s="94"/>
      <c r="DB787" s="94"/>
      <c r="DC787" s="94"/>
      <c r="DD787" s="94"/>
    </row>
    <row r="788" spans="1:108" s="99" customFormat="1" ht="12.75">
      <c r="A788" s="100"/>
      <c r="B788" s="100"/>
      <c r="C788" s="100"/>
      <c r="D788" s="101"/>
      <c r="E788" s="100"/>
      <c r="F788" s="100"/>
      <c r="G788" s="100"/>
      <c r="H788" s="102"/>
      <c r="I788" s="100"/>
      <c r="J788" s="100"/>
      <c r="K788" s="100"/>
      <c r="L788" s="100"/>
      <c r="M788" s="100"/>
      <c r="N788" s="100"/>
      <c r="O788" s="100"/>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c r="BV788" s="94"/>
      <c r="BW788" s="94"/>
      <c r="BX788" s="94"/>
      <c r="BY788" s="94"/>
      <c r="BZ788" s="94"/>
      <c r="CA788" s="94"/>
      <c r="CB788" s="94"/>
      <c r="CC788" s="94"/>
      <c r="CD788" s="94"/>
      <c r="CE788" s="94"/>
      <c r="CF788" s="94"/>
      <c r="CG788" s="94"/>
      <c r="CH788" s="94"/>
      <c r="CI788" s="94"/>
      <c r="CJ788" s="94"/>
      <c r="CK788" s="94"/>
      <c r="CL788" s="94"/>
      <c r="CM788" s="94"/>
      <c r="CN788" s="94"/>
      <c r="CO788" s="94"/>
      <c r="CP788" s="94"/>
      <c r="CQ788" s="94"/>
      <c r="CR788" s="94"/>
      <c r="CS788" s="94"/>
      <c r="CT788" s="94"/>
      <c r="CU788" s="94"/>
      <c r="CV788" s="94"/>
      <c r="CW788" s="94"/>
      <c r="CX788" s="94"/>
      <c r="CY788" s="94"/>
      <c r="CZ788" s="94"/>
      <c r="DA788" s="94"/>
      <c r="DB788" s="94"/>
      <c r="DC788" s="94"/>
      <c r="DD788" s="94"/>
    </row>
    <row r="789" spans="1:108" s="68" customFormat="1" ht="12.75">
      <c r="A789" s="22"/>
      <c r="B789" s="22"/>
      <c r="C789" s="22"/>
      <c r="D789" s="38"/>
      <c r="E789" s="22"/>
      <c r="F789" s="67" t="s">
        <v>144</v>
      </c>
      <c r="G789" s="67" t="s">
        <v>232</v>
      </c>
      <c r="H789" s="67" t="s">
        <v>145</v>
      </c>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c r="BF789" s="22"/>
      <c r="BG789" s="22"/>
      <c r="BH789" s="22"/>
      <c r="BI789" s="22"/>
      <c r="BJ789" s="22"/>
      <c r="BK789" s="22"/>
      <c r="BL789" s="22"/>
      <c r="BM789" s="22"/>
      <c r="BN789" s="22"/>
      <c r="BO789" s="22"/>
      <c r="BP789" s="22"/>
      <c r="BQ789" s="22"/>
      <c r="BR789" s="22"/>
      <c r="BS789" s="22"/>
      <c r="BT789" s="22"/>
      <c r="BU789" s="22"/>
      <c r="BV789" s="22"/>
      <c r="BW789" s="22"/>
      <c r="BX789" s="22"/>
      <c r="BY789" s="22"/>
      <c r="BZ789" s="22"/>
      <c r="CA789" s="22"/>
      <c r="CB789" s="22"/>
      <c r="CC789" s="22"/>
      <c r="CD789" s="22"/>
      <c r="CE789" s="22"/>
      <c r="CF789" s="22"/>
      <c r="CG789" s="22"/>
      <c r="CH789" s="22"/>
      <c r="CI789" s="22"/>
      <c r="CJ789" s="22"/>
      <c r="CK789" s="22"/>
      <c r="CL789" s="22"/>
      <c r="CM789" s="22"/>
      <c r="CN789" s="22"/>
      <c r="CO789" s="22"/>
      <c r="CP789" s="22"/>
      <c r="CQ789" s="22"/>
      <c r="CR789" s="22"/>
      <c r="CS789" s="22"/>
      <c r="CT789" s="22"/>
      <c r="CU789" s="22"/>
      <c r="CV789" s="22"/>
      <c r="CW789" s="22"/>
      <c r="CX789" s="22"/>
      <c r="CY789" s="22"/>
      <c r="CZ789" s="22"/>
      <c r="DA789" s="22"/>
      <c r="DB789" s="22"/>
      <c r="DC789" s="22"/>
      <c r="DD789" s="22"/>
    </row>
    <row r="790" spans="1:108" s="68" customFormat="1" ht="12.75">
      <c r="A790" s="22"/>
      <c r="B790" s="22"/>
      <c r="C790" s="22"/>
      <c r="D790" s="38"/>
      <c r="E790" s="71" t="s">
        <v>143</v>
      </c>
      <c r="F790" s="73">
        <f>(G509/E509)*100</f>
        <v>0</v>
      </c>
      <c r="G790" s="67">
        <f>H509</f>
        <v>0</v>
      </c>
      <c r="H790" s="67">
        <f>I517</f>
        <v>0</v>
      </c>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c r="BF790" s="22"/>
      <c r="BG790" s="22"/>
      <c r="BH790" s="22"/>
      <c r="BI790" s="22"/>
      <c r="BJ790" s="22"/>
      <c r="BK790" s="22"/>
      <c r="BL790" s="22"/>
      <c r="BM790" s="22"/>
      <c r="BN790" s="22"/>
      <c r="BO790" s="22"/>
      <c r="BP790" s="22"/>
      <c r="BQ790" s="22"/>
      <c r="BR790" s="22"/>
      <c r="BS790" s="22"/>
      <c r="BT790" s="22"/>
      <c r="BU790" s="22"/>
      <c r="BV790" s="22"/>
      <c r="BW790" s="22"/>
      <c r="BX790" s="22"/>
      <c r="BY790" s="22"/>
      <c r="BZ790" s="22"/>
      <c r="CA790" s="22"/>
      <c r="CB790" s="22"/>
      <c r="CC790" s="22"/>
      <c r="CD790" s="22"/>
      <c r="CE790" s="22"/>
      <c r="CF790" s="22"/>
      <c r="CG790" s="22"/>
      <c r="CH790" s="22"/>
      <c r="CI790" s="22"/>
      <c r="CJ790" s="22"/>
      <c r="CK790" s="22"/>
      <c r="CL790" s="22"/>
      <c r="CM790" s="22"/>
      <c r="CN790" s="22"/>
      <c r="CO790" s="22"/>
      <c r="CP790" s="22"/>
      <c r="CQ790" s="22"/>
      <c r="CR790" s="22"/>
      <c r="CS790" s="22"/>
      <c r="CT790" s="22"/>
      <c r="CU790" s="22"/>
      <c r="CV790" s="22"/>
      <c r="CW790" s="22"/>
      <c r="CX790" s="22"/>
      <c r="CY790" s="22"/>
      <c r="CZ790" s="22"/>
      <c r="DA790" s="22"/>
      <c r="DB790" s="22"/>
      <c r="DC790" s="22"/>
      <c r="DD790" s="22"/>
    </row>
    <row r="791" spans="1:108" s="68" customFormat="1" ht="12.75">
      <c r="A791" s="22"/>
      <c r="B791" s="22"/>
      <c r="C791" s="22"/>
      <c r="D791" s="38"/>
      <c r="E791" s="71" t="s">
        <v>164</v>
      </c>
      <c r="F791" s="73">
        <f>IF(I82="ja",(G525/E525)*100,0)</f>
        <v>0</v>
      </c>
      <c r="G791" s="67">
        <f>IF(I82="ja",H525,0)</f>
        <v>0</v>
      </c>
      <c r="H791" s="67">
        <f>IF(I82="nee",J536,G791)</f>
        <v>0</v>
      </c>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c r="BF791" s="22"/>
      <c r="BG791" s="22"/>
      <c r="BH791" s="22"/>
      <c r="BI791" s="22"/>
      <c r="BJ791" s="22"/>
      <c r="BK791" s="22"/>
      <c r="BL791" s="22"/>
      <c r="BM791" s="22"/>
      <c r="BN791" s="22"/>
      <c r="BO791" s="22"/>
      <c r="BP791" s="22"/>
      <c r="BQ791" s="22"/>
      <c r="BR791" s="22"/>
      <c r="BS791" s="22"/>
      <c r="BT791" s="22"/>
      <c r="BU791" s="22"/>
      <c r="BV791" s="22"/>
      <c r="BW791" s="22"/>
      <c r="BX791" s="22"/>
      <c r="BY791" s="22"/>
      <c r="BZ791" s="22"/>
      <c r="CA791" s="22"/>
      <c r="CB791" s="22"/>
      <c r="CC791" s="22"/>
      <c r="CD791" s="22"/>
      <c r="CE791" s="22"/>
      <c r="CF791" s="22"/>
      <c r="CG791" s="22"/>
      <c r="CH791" s="22"/>
      <c r="CI791" s="22"/>
      <c r="CJ791" s="22"/>
      <c r="CK791" s="22"/>
      <c r="CL791" s="22"/>
      <c r="CM791" s="22"/>
      <c r="CN791" s="22"/>
      <c r="CO791" s="22"/>
      <c r="CP791" s="22"/>
      <c r="CQ791" s="22"/>
      <c r="CR791" s="22"/>
      <c r="CS791" s="22"/>
      <c r="CT791" s="22"/>
      <c r="CU791" s="22"/>
      <c r="CV791" s="22"/>
      <c r="CW791" s="22"/>
      <c r="CX791" s="22"/>
      <c r="CY791" s="22"/>
      <c r="CZ791" s="22"/>
      <c r="DA791" s="22"/>
      <c r="DB791" s="22"/>
      <c r="DC791" s="22"/>
      <c r="DD791" s="22"/>
    </row>
    <row r="792" spans="1:108" s="68" customFormat="1" ht="12.75">
      <c r="A792" s="22"/>
      <c r="B792" s="22"/>
      <c r="C792" s="22"/>
      <c r="D792" s="38"/>
      <c r="E792" s="71" t="s">
        <v>146</v>
      </c>
      <c r="F792" s="73">
        <f>(G557/E557)*100</f>
        <v>0</v>
      </c>
      <c r="G792" s="67">
        <f>H557</f>
        <v>0</v>
      </c>
      <c r="H792" s="67">
        <f>K566</f>
        <v>0</v>
      </c>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c r="BF792" s="22"/>
      <c r="BG792" s="22"/>
      <c r="BH792" s="22"/>
      <c r="BI792" s="22"/>
      <c r="BJ792" s="22"/>
      <c r="BK792" s="22"/>
      <c r="BL792" s="22"/>
      <c r="BM792" s="22"/>
      <c r="BN792" s="22"/>
      <c r="BO792" s="22"/>
      <c r="BP792" s="22"/>
      <c r="BQ792" s="22"/>
      <c r="BR792" s="22"/>
      <c r="BS792" s="22"/>
      <c r="BT792" s="22"/>
      <c r="BU792" s="22"/>
      <c r="BV792" s="22"/>
      <c r="BW792" s="22"/>
      <c r="BX792" s="22"/>
      <c r="BY792" s="22"/>
      <c r="BZ792" s="22"/>
      <c r="CA792" s="22"/>
      <c r="CB792" s="22"/>
      <c r="CC792" s="22"/>
      <c r="CD792" s="22"/>
      <c r="CE792" s="22"/>
      <c r="CF792" s="22"/>
      <c r="CG792" s="22"/>
      <c r="CH792" s="22"/>
      <c r="CI792" s="22"/>
      <c r="CJ792" s="22"/>
      <c r="CK792" s="22"/>
      <c r="CL792" s="22"/>
      <c r="CM792" s="22"/>
      <c r="CN792" s="22"/>
      <c r="CO792" s="22"/>
      <c r="CP792" s="22"/>
      <c r="CQ792" s="22"/>
      <c r="CR792" s="22"/>
      <c r="CS792" s="22"/>
      <c r="CT792" s="22"/>
      <c r="CU792" s="22"/>
      <c r="CV792" s="22"/>
      <c r="CW792" s="22"/>
      <c r="CX792" s="22"/>
      <c r="CY792" s="22"/>
      <c r="CZ792" s="22"/>
      <c r="DA792" s="22"/>
      <c r="DB792" s="22"/>
      <c r="DC792" s="22"/>
      <c r="DD792" s="22"/>
    </row>
    <row r="793" spans="1:108" s="68" customFormat="1" ht="12.75">
      <c r="A793" s="22"/>
      <c r="B793" s="22"/>
      <c r="C793" s="22"/>
      <c r="D793" s="38"/>
      <c r="E793" s="71" t="s">
        <v>156</v>
      </c>
      <c r="F793" s="73">
        <f>(G586/E586)*100</f>
        <v>0</v>
      </c>
      <c r="G793" s="67">
        <f>H586</f>
        <v>0</v>
      </c>
      <c r="H793" s="67">
        <f>I593</f>
        <v>0</v>
      </c>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22"/>
      <c r="CM793" s="22"/>
      <c r="CN793" s="22"/>
      <c r="CO793" s="22"/>
      <c r="CP793" s="22"/>
      <c r="CQ793" s="22"/>
      <c r="CR793" s="22"/>
      <c r="CS793" s="22"/>
      <c r="CT793" s="22"/>
      <c r="CU793" s="22"/>
      <c r="CV793" s="22"/>
      <c r="CW793" s="22"/>
      <c r="CX793" s="22"/>
      <c r="CY793" s="22"/>
      <c r="CZ793" s="22"/>
      <c r="DA793" s="22"/>
      <c r="DB793" s="22"/>
      <c r="DC793" s="22"/>
      <c r="DD793" s="22"/>
    </row>
    <row r="794" spans="1:108" s="68" customFormat="1" ht="12.75">
      <c r="A794" s="22"/>
      <c r="B794" s="22"/>
      <c r="C794" s="22"/>
      <c r="D794" s="38"/>
      <c r="E794" s="71" t="s">
        <v>159</v>
      </c>
      <c r="F794" s="73">
        <f>(H606/F606)*100</f>
        <v>0</v>
      </c>
      <c r="G794" s="67">
        <f>I606</f>
        <v>0</v>
      </c>
      <c r="H794" s="67">
        <f>K614</f>
        <v>0</v>
      </c>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22"/>
      <c r="CM794" s="22"/>
      <c r="CN794" s="22"/>
      <c r="CO794" s="22"/>
      <c r="CP794" s="22"/>
      <c r="CQ794" s="22"/>
      <c r="CR794" s="22"/>
      <c r="CS794" s="22"/>
      <c r="CT794" s="22"/>
      <c r="CU794" s="22"/>
      <c r="CV794" s="22"/>
      <c r="CW794" s="22"/>
      <c r="CX794" s="22"/>
      <c r="CY794" s="22"/>
      <c r="CZ794" s="22"/>
      <c r="DA794" s="22"/>
      <c r="DB794" s="22"/>
      <c r="DC794" s="22"/>
      <c r="DD794" s="22"/>
    </row>
    <row r="795" spans="1:108" s="68" customFormat="1" ht="12.75">
      <c r="A795" s="22"/>
      <c r="B795" s="22"/>
      <c r="C795" s="22"/>
      <c r="D795" s="38"/>
      <c r="E795" s="71" t="s">
        <v>158</v>
      </c>
      <c r="F795" s="73">
        <f>(H622/F622)*100</f>
        <v>0</v>
      </c>
      <c r="G795" s="67">
        <f>J622</f>
        <v>0</v>
      </c>
      <c r="H795" s="67" t="e">
        <f>J627</f>
        <v>#DIV/0!</v>
      </c>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22"/>
      <c r="CM795" s="22"/>
      <c r="CN795" s="22"/>
      <c r="CO795" s="22"/>
      <c r="CP795" s="22"/>
      <c r="CQ795" s="22"/>
      <c r="CR795" s="22"/>
      <c r="CS795" s="22"/>
      <c r="CT795" s="22"/>
      <c r="CU795" s="22"/>
      <c r="CV795" s="22"/>
      <c r="CW795" s="22"/>
      <c r="CX795" s="22"/>
      <c r="CY795" s="22"/>
      <c r="CZ795" s="22"/>
      <c r="DA795" s="22"/>
      <c r="DB795" s="22"/>
      <c r="DC795" s="22"/>
      <c r="DD795" s="22"/>
    </row>
    <row r="796" spans="1:108" s="68" customFormat="1" ht="12.75">
      <c r="A796" s="22"/>
      <c r="B796" s="22"/>
      <c r="C796" s="22"/>
      <c r="D796" s="38"/>
      <c r="E796" s="71" t="s">
        <v>68</v>
      </c>
      <c r="F796" s="67"/>
      <c r="G796" s="73">
        <f>J645</f>
        <v>0</v>
      </c>
      <c r="H796" s="73">
        <f>J650</f>
        <v>0</v>
      </c>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row>
    <row r="797" spans="1:108" s="68" customFormat="1" ht="12.75">
      <c r="A797" s="22"/>
      <c r="B797" s="22"/>
      <c r="C797" s="22"/>
      <c r="D797" s="38"/>
      <c r="E797" s="71" t="s">
        <v>69</v>
      </c>
      <c r="F797" s="73">
        <f>(G675/E675)*100</f>
        <v>0</v>
      </c>
      <c r="G797" s="67">
        <f>H675</f>
        <v>0</v>
      </c>
      <c r="H797" s="67">
        <f>J682</f>
        <v>0</v>
      </c>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c r="BF797" s="22"/>
      <c r="BG797" s="22"/>
      <c r="BH797" s="22"/>
      <c r="BI797" s="22"/>
      <c r="BJ797" s="22"/>
      <c r="BK797" s="22"/>
      <c r="BL797" s="22"/>
      <c r="BM797" s="22"/>
      <c r="BN797" s="22"/>
      <c r="BO797" s="22"/>
      <c r="BP797" s="22"/>
      <c r="BQ797" s="22"/>
      <c r="BR797" s="22"/>
      <c r="BS797" s="22"/>
      <c r="BT797" s="22"/>
      <c r="BU797" s="22"/>
      <c r="BV797" s="22"/>
      <c r="BW797" s="22"/>
      <c r="BX797" s="22"/>
      <c r="BY797" s="22"/>
      <c r="BZ797" s="22"/>
      <c r="CA797" s="22"/>
      <c r="CB797" s="22"/>
      <c r="CC797" s="22"/>
      <c r="CD797" s="22"/>
      <c r="CE797" s="22"/>
      <c r="CF797" s="22"/>
      <c r="CG797" s="22"/>
      <c r="CH797" s="22"/>
      <c r="CI797" s="22"/>
      <c r="CJ797" s="22"/>
      <c r="CK797" s="22"/>
      <c r="CL797" s="22"/>
      <c r="CM797" s="22"/>
      <c r="CN797" s="22"/>
      <c r="CO797" s="22"/>
      <c r="CP797" s="22"/>
      <c r="CQ797" s="22"/>
      <c r="CR797" s="22"/>
      <c r="CS797" s="22"/>
      <c r="CT797" s="22"/>
      <c r="CU797" s="22"/>
      <c r="CV797" s="22"/>
      <c r="CW797" s="22"/>
      <c r="CX797" s="22"/>
      <c r="CY797" s="22"/>
      <c r="CZ797" s="22"/>
      <c r="DA797" s="22"/>
      <c r="DB797" s="22"/>
      <c r="DC797" s="22"/>
      <c r="DD797" s="22"/>
    </row>
    <row r="798" spans="1:108" s="68" customFormat="1" ht="12.75">
      <c r="A798" s="22"/>
      <c r="B798" s="22"/>
      <c r="C798" s="22"/>
      <c r="D798" s="38"/>
      <c r="E798" s="71" t="s">
        <v>70</v>
      </c>
      <c r="F798" s="73">
        <f>(G704/E704)*100</f>
        <v>0</v>
      </c>
      <c r="G798" s="67">
        <f>I704</f>
        <v>0</v>
      </c>
      <c r="H798" s="67">
        <f>I713</f>
        <v>0</v>
      </c>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c r="BF798" s="22"/>
      <c r="BG798" s="22"/>
      <c r="BH798" s="22"/>
      <c r="BI798" s="22"/>
      <c r="BJ798" s="22"/>
      <c r="BK798" s="22"/>
      <c r="BL798" s="22"/>
      <c r="BM798" s="22"/>
      <c r="BN798" s="22"/>
      <c r="BO798" s="22"/>
      <c r="BP798" s="22"/>
      <c r="BQ798" s="22"/>
      <c r="BR798" s="22"/>
      <c r="BS798" s="22"/>
      <c r="BT798" s="22"/>
      <c r="BU798" s="22"/>
      <c r="BV798" s="22"/>
      <c r="BW798" s="22"/>
      <c r="BX798" s="22"/>
      <c r="BY798" s="22"/>
      <c r="BZ798" s="22"/>
      <c r="CA798" s="22"/>
      <c r="CB798" s="22"/>
      <c r="CC798" s="22"/>
      <c r="CD798" s="22"/>
      <c r="CE798" s="22"/>
      <c r="CF798" s="22"/>
      <c r="CG798" s="22"/>
      <c r="CH798" s="22"/>
      <c r="CI798" s="22"/>
      <c r="CJ798" s="22"/>
      <c r="CK798" s="22"/>
      <c r="CL798" s="22"/>
      <c r="CM798" s="22"/>
      <c r="CN798" s="22"/>
      <c r="CO798" s="22"/>
      <c r="CP798" s="22"/>
      <c r="CQ798" s="22"/>
      <c r="CR798" s="22"/>
      <c r="CS798" s="22"/>
      <c r="CT798" s="22"/>
      <c r="CU798" s="22"/>
      <c r="CV798" s="22"/>
      <c r="CW798" s="22"/>
      <c r="CX798" s="22"/>
      <c r="CY798" s="22"/>
      <c r="CZ798" s="22"/>
      <c r="DA798" s="22"/>
      <c r="DB798" s="22"/>
      <c r="DC798" s="22"/>
      <c r="DD798" s="22"/>
    </row>
    <row r="799" spans="1:108" s="68" customFormat="1" ht="12.75">
      <c r="A799" s="22"/>
      <c r="B799" s="22"/>
      <c r="C799" s="22"/>
      <c r="D799" s="38"/>
      <c r="E799" s="71" t="s">
        <v>117</v>
      </c>
      <c r="F799" s="73">
        <f>(G723/E723)*100</f>
        <v>0</v>
      </c>
      <c r="G799" s="67">
        <f>H723</f>
        <v>0</v>
      </c>
      <c r="H799" s="67">
        <f>I728</f>
        <v>0</v>
      </c>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c r="BF799" s="22"/>
      <c r="BG799" s="22"/>
      <c r="BH799" s="22"/>
      <c r="BI799" s="22"/>
      <c r="BJ799" s="22"/>
      <c r="BK799" s="22"/>
      <c r="BL799" s="22"/>
      <c r="BM799" s="22"/>
      <c r="BN799" s="22"/>
      <c r="BO799" s="22"/>
      <c r="BP799" s="22"/>
      <c r="BQ799" s="22"/>
      <c r="BR799" s="22"/>
      <c r="BS799" s="22"/>
      <c r="BT799" s="22"/>
      <c r="BU799" s="22"/>
      <c r="BV799" s="22"/>
      <c r="BW799" s="22"/>
      <c r="BX799" s="22"/>
      <c r="BY799" s="22"/>
      <c r="BZ799" s="22"/>
      <c r="CA799" s="22"/>
      <c r="CB799" s="22"/>
      <c r="CC799" s="22"/>
      <c r="CD799" s="22"/>
      <c r="CE799" s="22"/>
      <c r="CF799" s="22"/>
      <c r="CG799" s="22"/>
      <c r="CH799" s="22"/>
      <c r="CI799" s="22"/>
      <c r="CJ799" s="22"/>
      <c r="CK799" s="22"/>
      <c r="CL799" s="22"/>
      <c r="CM799" s="22"/>
      <c r="CN799" s="22"/>
      <c r="CO799" s="22"/>
      <c r="CP799" s="22"/>
      <c r="CQ799" s="22"/>
      <c r="CR799" s="22"/>
      <c r="CS799" s="22"/>
      <c r="CT799" s="22"/>
      <c r="CU799" s="22"/>
      <c r="CV799" s="22"/>
      <c r="CW799" s="22"/>
      <c r="CX799" s="22"/>
      <c r="CY799" s="22"/>
      <c r="CZ799" s="22"/>
      <c r="DA799" s="22"/>
      <c r="DB799" s="22"/>
      <c r="DC799" s="22"/>
      <c r="DD799" s="22"/>
    </row>
    <row r="800" spans="1:108" s="68" customFormat="1" ht="12.75">
      <c r="A800" s="22"/>
      <c r="B800" s="22"/>
      <c r="C800" s="22"/>
      <c r="D800" s="38"/>
      <c r="E800" s="71" t="s">
        <v>71</v>
      </c>
      <c r="F800" s="73"/>
      <c r="G800" s="67">
        <f>I742</f>
        <v>40</v>
      </c>
      <c r="H800" s="67">
        <f>I747</f>
        <v>40</v>
      </c>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c r="BF800" s="22"/>
      <c r="BG800" s="22"/>
      <c r="BH800" s="22"/>
      <c r="BI800" s="22"/>
      <c r="BJ800" s="22"/>
      <c r="BK800" s="22"/>
      <c r="BL800" s="22"/>
      <c r="BM800" s="22"/>
      <c r="BN800" s="22"/>
      <c r="BO800" s="22"/>
      <c r="BP800" s="22"/>
      <c r="BQ800" s="22"/>
      <c r="BR800" s="22"/>
      <c r="BS800" s="22"/>
      <c r="BT800" s="22"/>
      <c r="BU800" s="22"/>
      <c r="BV800" s="22"/>
      <c r="BW800" s="22"/>
      <c r="BX800" s="22"/>
      <c r="BY800" s="22"/>
      <c r="BZ800" s="22"/>
      <c r="CA800" s="22"/>
      <c r="CB800" s="22"/>
      <c r="CC800" s="22"/>
      <c r="CD800" s="22"/>
      <c r="CE800" s="22"/>
      <c r="CF800" s="22"/>
      <c r="CG800" s="22"/>
      <c r="CH800" s="22"/>
      <c r="CI800" s="22"/>
      <c r="CJ800" s="22"/>
      <c r="CK800" s="22"/>
      <c r="CL800" s="22"/>
      <c r="CM800" s="22"/>
      <c r="CN800" s="22"/>
      <c r="CO800" s="22"/>
      <c r="CP800" s="22"/>
      <c r="CQ800" s="22"/>
      <c r="CR800" s="22"/>
      <c r="CS800" s="22"/>
      <c r="CT800" s="22"/>
      <c r="CU800" s="22"/>
      <c r="CV800" s="22"/>
      <c r="CW800" s="22"/>
      <c r="CX800" s="22"/>
      <c r="CY800" s="22"/>
      <c r="CZ800" s="22"/>
      <c r="DA800" s="22"/>
      <c r="DB800" s="22"/>
      <c r="DC800" s="22"/>
      <c r="DD800" s="22"/>
    </row>
    <row r="801" spans="1:108" s="68" customFormat="1" ht="12.75">
      <c r="A801" s="22"/>
      <c r="B801" s="22"/>
      <c r="C801" s="22"/>
      <c r="D801" s="38"/>
      <c r="E801" s="71" t="s">
        <v>72</v>
      </c>
      <c r="F801" s="73">
        <f>(G762/E762)*100</f>
        <v>0</v>
      </c>
      <c r="G801" s="67">
        <f>I762</f>
        <v>0</v>
      </c>
      <c r="H801" s="67">
        <f>I762</f>
        <v>0</v>
      </c>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c r="BF801" s="22"/>
      <c r="BG801" s="22"/>
      <c r="BH801" s="22"/>
      <c r="BI801" s="22"/>
      <c r="BJ801" s="22"/>
      <c r="BK801" s="22"/>
      <c r="BL801" s="22"/>
      <c r="BM801" s="22"/>
      <c r="BN801" s="22"/>
      <c r="BO801" s="22"/>
      <c r="BP801" s="22"/>
      <c r="BQ801" s="22"/>
      <c r="BR801" s="22"/>
      <c r="BS801" s="22"/>
      <c r="BT801" s="22"/>
      <c r="BU801" s="22"/>
      <c r="BV801" s="22"/>
      <c r="BW801" s="22"/>
      <c r="BX801" s="22"/>
      <c r="BY801" s="22"/>
      <c r="BZ801" s="22"/>
      <c r="CA801" s="22"/>
      <c r="CB801" s="22"/>
      <c r="CC801" s="22"/>
      <c r="CD801" s="22"/>
      <c r="CE801" s="22"/>
      <c r="CF801" s="22"/>
      <c r="CG801" s="22"/>
      <c r="CH801" s="22"/>
      <c r="CI801" s="22"/>
      <c r="CJ801" s="22"/>
      <c r="CK801" s="22"/>
      <c r="CL801" s="22"/>
      <c r="CM801" s="22"/>
      <c r="CN801" s="22"/>
      <c r="CO801" s="22"/>
      <c r="CP801" s="22"/>
      <c r="CQ801" s="22"/>
      <c r="CR801" s="22"/>
      <c r="CS801" s="22"/>
      <c r="CT801" s="22"/>
      <c r="CU801" s="22"/>
      <c r="CV801" s="22"/>
      <c r="CW801" s="22"/>
      <c r="CX801" s="22"/>
      <c r="CY801" s="22"/>
      <c r="CZ801" s="22"/>
      <c r="DA801" s="22"/>
      <c r="DB801" s="22"/>
      <c r="DC801" s="22"/>
      <c r="DD801" s="22"/>
    </row>
    <row r="802" spans="1:108" s="68" customFormat="1" ht="12.75">
      <c r="A802" s="22"/>
      <c r="B802" s="22"/>
      <c r="C802" s="22"/>
      <c r="D802" s="38"/>
      <c r="E802" s="71" t="s">
        <v>191</v>
      </c>
      <c r="F802" s="22"/>
      <c r="G802" s="73" t="e">
        <f>H770</f>
        <v>#DIV/0!</v>
      </c>
      <c r="H802" s="73" t="e">
        <f>K783</f>
        <v>#DIV/0!</v>
      </c>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c r="BF802" s="22"/>
      <c r="BG802" s="22"/>
      <c r="BH802" s="22"/>
      <c r="BI802" s="22"/>
      <c r="BJ802" s="22"/>
      <c r="BK802" s="22"/>
      <c r="BL802" s="22"/>
      <c r="BM802" s="22"/>
      <c r="BN802" s="22"/>
      <c r="BO802" s="22"/>
      <c r="BP802" s="22"/>
      <c r="BQ802" s="22"/>
      <c r="BR802" s="22"/>
      <c r="BS802" s="22"/>
      <c r="BT802" s="22"/>
      <c r="BU802" s="22"/>
      <c r="BV802" s="22"/>
      <c r="BW802" s="22"/>
      <c r="BX802" s="22"/>
      <c r="BY802" s="22"/>
      <c r="BZ802" s="22"/>
      <c r="CA802" s="22"/>
      <c r="CB802" s="22"/>
      <c r="CC802" s="22"/>
      <c r="CD802" s="22"/>
      <c r="CE802" s="22"/>
      <c r="CF802" s="22"/>
      <c r="CG802" s="22"/>
      <c r="CH802" s="22"/>
      <c r="CI802" s="22"/>
      <c r="CJ802" s="22"/>
      <c r="CK802" s="22"/>
      <c r="CL802" s="22"/>
      <c r="CM802" s="22"/>
      <c r="CN802" s="22"/>
      <c r="CO802" s="22"/>
      <c r="CP802" s="22"/>
      <c r="CQ802" s="22"/>
      <c r="CR802" s="22"/>
      <c r="CS802" s="22"/>
      <c r="CT802" s="22"/>
      <c r="CU802" s="22"/>
      <c r="CV802" s="22"/>
      <c r="CW802" s="22"/>
      <c r="CX802" s="22"/>
      <c r="CY802" s="22"/>
      <c r="CZ802" s="22"/>
      <c r="DA802" s="22"/>
      <c r="DB802" s="22"/>
      <c r="DC802" s="22"/>
      <c r="DD802" s="22"/>
    </row>
    <row r="803" spans="1:108" s="99" customFormat="1" ht="12.75">
      <c r="A803" s="100"/>
      <c r="B803" s="100"/>
      <c r="C803" s="100"/>
      <c r="D803" s="101"/>
      <c r="E803" s="100"/>
      <c r="F803" s="100"/>
      <c r="G803" s="100"/>
      <c r="H803" s="102"/>
      <c r="I803" s="100"/>
      <c r="J803" s="100"/>
      <c r="K803" s="100"/>
      <c r="L803" s="100"/>
      <c r="M803" s="100"/>
      <c r="N803" s="100"/>
      <c r="O803" s="100"/>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c r="BV803" s="94"/>
      <c r="BW803" s="94"/>
      <c r="BX803" s="94"/>
      <c r="BY803" s="94"/>
      <c r="BZ803" s="94"/>
      <c r="CA803" s="94"/>
      <c r="CB803" s="94"/>
      <c r="CC803" s="94"/>
      <c r="CD803" s="94"/>
      <c r="CE803" s="94"/>
      <c r="CF803" s="94"/>
      <c r="CG803" s="94"/>
      <c r="CH803" s="94"/>
      <c r="CI803" s="94"/>
      <c r="CJ803" s="94"/>
      <c r="CK803" s="94"/>
      <c r="CL803" s="94"/>
      <c r="CM803" s="94"/>
      <c r="CN803" s="94"/>
      <c r="CO803" s="94"/>
      <c r="CP803" s="94"/>
      <c r="CQ803" s="94"/>
      <c r="CR803" s="94"/>
      <c r="CS803" s="94"/>
      <c r="CT803" s="94"/>
      <c r="CU803" s="94"/>
      <c r="CV803" s="94"/>
      <c r="CW803" s="94"/>
      <c r="CX803" s="94"/>
      <c r="CY803" s="94"/>
      <c r="CZ803" s="94"/>
      <c r="DA803" s="94"/>
      <c r="DB803" s="94"/>
      <c r="DC803" s="94"/>
      <c r="DD803" s="94"/>
    </row>
    <row r="804" spans="1:108" s="68" customFormat="1" ht="12.75">
      <c r="A804" s="100"/>
      <c r="B804" s="100"/>
      <c r="C804" s="100"/>
      <c r="D804" s="101"/>
      <c r="E804" s="100"/>
      <c r="F804" s="100"/>
      <c r="G804" s="100"/>
      <c r="H804" s="102"/>
      <c r="I804" s="100"/>
      <c r="J804" s="100"/>
      <c r="K804" s="100"/>
      <c r="L804" s="100"/>
      <c r="M804" s="100"/>
      <c r="N804" s="100"/>
      <c r="O804" s="100"/>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c r="BF804" s="22"/>
      <c r="BG804" s="22"/>
      <c r="BH804" s="22"/>
      <c r="BI804" s="22"/>
      <c r="BJ804" s="22"/>
      <c r="BK804" s="22"/>
      <c r="BL804" s="22"/>
      <c r="BM804" s="22"/>
      <c r="BN804" s="22"/>
      <c r="BO804" s="22"/>
      <c r="BP804" s="22"/>
      <c r="BQ804" s="22"/>
      <c r="BR804" s="22"/>
      <c r="BS804" s="22"/>
      <c r="BT804" s="22"/>
      <c r="BU804" s="22"/>
      <c r="BV804" s="22"/>
      <c r="BW804" s="22"/>
      <c r="BX804" s="22"/>
      <c r="BY804" s="22"/>
      <c r="BZ804" s="22"/>
      <c r="CA804" s="22"/>
      <c r="CB804" s="22"/>
      <c r="CC804" s="22"/>
      <c r="CD804" s="22"/>
      <c r="CE804" s="22"/>
      <c r="CF804" s="22"/>
      <c r="CG804" s="22"/>
      <c r="CH804" s="22"/>
      <c r="CI804" s="22"/>
      <c r="CJ804" s="22"/>
      <c r="CK804" s="22"/>
      <c r="CL804" s="22"/>
      <c r="CM804" s="22"/>
      <c r="CN804" s="22"/>
      <c r="CO804" s="22"/>
      <c r="CP804" s="22"/>
      <c r="CQ804" s="22"/>
      <c r="CR804" s="22"/>
      <c r="CS804" s="22"/>
      <c r="CT804" s="22"/>
      <c r="CU804" s="22"/>
      <c r="CV804" s="22"/>
      <c r="CW804" s="22"/>
      <c r="CX804" s="22"/>
      <c r="CY804" s="22"/>
      <c r="CZ804" s="22"/>
      <c r="DA804" s="22"/>
      <c r="DB804" s="22"/>
      <c r="DC804" s="22"/>
      <c r="DD804" s="22"/>
    </row>
    <row r="805" spans="1:108" s="68" customFormat="1" ht="12.75">
      <c r="A805" s="100"/>
      <c r="B805" s="100"/>
      <c r="C805" s="100"/>
      <c r="D805" s="101"/>
      <c r="E805" s="100"/>
      <c r="F805" s="100"/>
      <c r="G805" s="100"/>
      <c r="H805" s="102"/>
      <c r="I805" s="100"/>
      <c r="J805" s="100"/>
      <c r="K805" s="100"/>
      <c r="L805" s="100"/>
      <c r="M805" s="100"/>
      <c r="N805" s="100"/>
      <c r="O805" s="100"/>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c r="BF805" s="22"/>
      <c r="BG805" s="22"/>
      <c r="BH805" s="22"/>
      <c r="BI805" s="22"/>
      <c r="BJ805" s="22"/>
      <c r="BK805" s="22"/>
      <c r="BL805" s="22"/>
      <c r="BM805" s="22"/>
      <c r="BN805" s="22"/>
      <c r="BO805" s="22"/>
      <c r="BP805" s="22"/>
      <c r="BQ805" s="22"/>
      <c r="BR805" s="22"/>
      <c r="BS805" s="22"/>
      <c r="BT805" s="22"/>
      <c r="BU805" s="22"/>
      <c r="BV805" s="22"/>
      <c r="BW805" s="22"/>
      <c r="BX805" s="22"/>
      <c r="BY805" s="22"/>
      <c r="BZ805" s="22"/>
      <c r="CA805" s="22"/>
      <c r="CB805" s="22"/>
      <c r="CC805" s="22"/>
      <c r="CD805" s="22"/>
      <c r="CE805" s="22"/>
      <c r="CF805" s="22"/>
      <c r="CG805" s="22"/>
      <c r="CH805" s="22"/>
      <c r="CI805" s="22"/>
      <c r="CJ805" s="22"/>
      <c r="CK805" s="22"/>
      <c r="CL805" s="22"/>
      <c r="CM805" s="22"/>
      <c r="CN805" s="22"/>
      <c r="CO805" s="22"/>
      <c r="CP805" s="22"/>
      <c r="CQ805" s="22"/>
      <c r="CR805" s="22"/>
      <c r="CS805" s="22"/>
      <c r="CT805" s="22"/>
      <c r="CU805" s="22"/>
      <c r="CV805" s="22"/>
      <c r="CW805" s="22"/>
      <c r="CX805" s="22"/>
      <c r="CY805" s="22"/>
      <c r="CZ805" s="22"/>
      <c r="DA805" s="22"/>
      <c r="DB805" s="22"/>
      <c r="DC805" s="22"/>
      <c r="DD805" s="22"/>
    </row>
    <row r="806" spans="1:108" s="68" customFormat="1" ht="12.75">
      <c r="A806" s="100"/>
      <c r="B806" s="100"/>
      <c r="C806" s="100"/>
      <c r="D806" s="101"/>
      <c r="E806" s="100"/>
      <c r="F806" s="100"/>
      <c r="G806" s="100"/>
      <c r="H806" s="102"/>
      <c r="I806" s="100"/>
      <c r="J806" s="100"/>
      <c r="K806" s="100"/>
      <c r="L806" s="100"/>
      <c r="M806" s="100"/>
      <c r="N806" s="100"/>
      <c r="O806" s="100"/>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row>
    <row r="807" spans="1:108" s="68" customFormat="1" ht="12.75">
      <c r="A807" s="22"/>
      <c r="B807" s="22"/>
      <c r="C807" s="97"/>
      <c r="D807" s="96"/>
      <c r="E807" s="97"/>
      <c r="F807" s="97"/>
      <c r="G807" s="97"/>
      <c r="H807" s="98"/>
      <c r="I807" s="97"/>
      <c r="J807" s="97"/>
      <c r="K807" s="97"/>
      <c r="L807" s="97"/>
      <c r="M807" s="97"/>
      <c r="N807" s="97"/>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c r="BF807" s="22"/>
      <c r="BG807" s="22"/>
      <c r="BH807" s="22"/>
      <c r="BI807" s="22"/>
      <c r="BJ807" s="22"/>
      <c r="BK807" s="22"/>
      <c r="BL807" s="22"/>
      <c r="BM807" s="22"/>
      <c r="BN807" s="22"/>
      <c r="BO807" s="22"/>
      <c r="BP807" s="22"/>
      <c r="BQ807" s="22"/>
      <c r="BR807" s="22"/>
      <c r="BS807" s="22"/>
      <c r="BT807" s="22"/>
      <c r="BU807" s="22"/>
      <c r="BV807" s="22"/>
      <c r="BW807" s="22"/>
      <c r="BX807" s="22"/>
      <c r="BY807" s="22"/>
      <c r="BZ807" s="22"/>
      <c r="CA807" s="22"/>
      <c r="CB807" s="22"/>
      <c r="CC807" s="22"/>
      <c r="CD807" s="22"/>
      <c r="CE807" s="22"/>
      <c r="CF807" s="22"/>
      <c r="CG807" s="22"/>
      <c r="CH807" s="22"/>
      <c r="CI807" s="22"/>
      <c r="CJ807" s="22"/>
      <c r="CK807" s="22"/>
      <c r="CL807" s="22"/>
      <c r="CM807" s="22"/>
      <c r="CN807" s="22"/>
      <c r="CO807" s="22"/>
      <c r="CP807" s="22"/>
      <c r="CQ807" s="22"/>
      <c r="CR807" s="22"/>
      <c r="CS807" s="22"/>
      <c r="CT807" s="22"/>
      <c r="CU807" s="22"/>
      <c r="CV807" s="22"/>
      <c r="CW807" s="22"/>
      <c r="CX807" s="22"/>
      <c r="CY807" s="22"/>
      <c r="CZ807" s="22"/>
      <c r="DA807" s="22"/>
      <c r="DB807" s="22"/>
      <c r="DC807" s="22"/>
      <c r="DD807" s="22"/>
    </row>
    <row r="808" spans="1:108" s="68" customFormat="1" ht="12.75">
      <c r="A808" s="22"/>
      <c r="B808" s="22"/>
      <c r="C808" s="97"/>
      <c r="D808" s="96"/>
      <c r="E808" s="97"/>
      <c r="F808" s="97"/>
      <c r="G808" s="97"/>
      <c r="H808" s="98"/>
      <c r="I808" s="97"/>
      <c r="J808" s="97"/>
      <c r="K808" s="97"/>
      <c r="L808" s="97"/>
      <c r="M808" s="97"/>
      <c r="N808" s="97"/>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c r="BF808" s="22"/>
      <c r="BG808" s="22"/>
      <c r="BH808" s="22"/>
      <c r="BI808" s="22"/>
      <c r="BJ808" s="22"/>
      <c r="BK808" s="22"/>
      <c r="BL808" s="22"/>
      <c r="BM808" s="22"/>
      <c r="BN808" s="22"/>
      <c r="BO808" s="22"/>
      <c r="BP808" s="22"/>
      <c r="BQ808" s="22"/>
      <c r="BR808" s="22"/>
      <c r="BS808" s="22"/>
      <c r="BT808" s="22"/>
      <c r="BU808" s="22"/>
      <c r="BV808" s="22"/>
      <c r="BW808" s="22"/>
      <c r="BX808" s="22"/>
      <c r="BY808" s="22"/>
      <c r="BZ808" s="22"/>
      <c r="CA808" s="22"/>
      <c r="CB808" s="22"/>
      <c r="CC808" s="22"/>
      <c r="CD808" s="22"/>
      <c r="CE808" s="22"/>
      <c r="CF808" s="22"/>
      <c r="CG808" s="22"/>
      <c r="CH808" s="22"/>
      <c r="CI808" s="22"/>
      <c r="CJ808" s="22"/>
      <c r="CK808" s="22"/>
      <c r="CL808" s="22"/>
      <c r="CM808" s="22"/>
      <c r="CN808" s="22"/>
      <c r="CO808" s="22"/>
      <c r="CP808" s="22"/>
      <c r="CQ808" s="22"/>
      <c r="CR808" s="22"/>
      <c r="CS808" s="22"/>
      <c r="CT808" s="22"/>
      <c r="CU808" s="22"/>
      <c r="CV808" s="22"/>
      <c r="CW808" s="22"/>
      <c r="CX808" s="22"/>
      <c r="CY808" s="22"/>
      <c r="CZ808" s="22"/>
      <c r="DA808" s="22"/>
      <c r="DB808" s="22"/>
      <c r="DC808" s="22"/>
      <c r="DD808" s="22"/>
    </row>
    <row r="809" spans="1:108" s="68" customFormat="1" ht="12.75">
      <c r="A809" s="22"/>
      <c r="B809" s="22"/>
      <c r="C809" s="97"/>
      <c r="D809" s="96"/>
      <c r="E809" s="97"/>
      <c r="F809" s="97"/>
      <c r="G809" s="97"/>
      <c r="H809" s="98"/>
      <c r="I809" s="97"/>
      <c r="J809" s="97"/>
      <c r="K809" s="97"/>
      <c r="L809" s="97"/>
      <c r="M809" s="97"/>
      <c r="N809" s="97"/>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c r="BF809" s="22"/>
      <c r="BG809" s="22"/>
      <c r="BH809" s="22"/>
      <c r="BI809" s="22"/>
      <c r="BJ809" s="22"/>
      <c r="BK809" s="22"/>
      <c r="BL809" s="22"/>
      <c r="BM809" s="22"/>
      <c r="BN809" s="22"/>
      <c r="BO809" s="22"/>
      <c r="BP809" s="22"/>
      <c r="BQ809" s="22"/>
      <c r="BR809" s="22"/>
      <c r="BS809" s="22"/>
      <c r="BT809" s="22"/>
      <c r="BU809" s="22"/>
      <c r="BV809" s="22"/>
      <c r="BW809" s="22"/>
      <c r="BX809" s="22"/>
      <c r="BY809" s="22"/>
      <c r="BZ809" s="22"/>
      <c r="CA809" s="22"/>
      <c r="CB809" s="22"/>
      <c r="CC809" s="22"/>
      <c r="CD809" s="22"/>
      <c r="CE809" s="22"/>
      <c r="CF809" s="22"/>
      <c r="CG809" s="22"/>
      <c r="CH809" s="22"/>
      <c r="CI809" s="22"/>
      <c r="CJ809" s="22"/>
      <c r="CK809" s="22"/>
      <c r="CL809" s="22"/>
      <c r="CM809" s="22"/>
      <c r="CN809" s="22"/>
      <c r="CO809" s="22"/>
      <c r="CP809" s="22"/>
      <c r="CQ809" s="22"/>
      <c r="CR809" s="22"/>
      <c r="CS809" s="22"/>
      <c r="CT809" s="22"/>
      <c r="CU809" s="22"/>
      <c r="CV809" s="22"/>
      <c r="CW809" s="22"/>
      <c r="CX809" s="22"/>
      <c r="CY809" s="22"/>
      <c r="CZ809" s="22"/>
      <c r="DA809" s="22"/>
      <c r="DB809" s="22"/>
      <c r="DC809" s="22"/>
      <c r="DD809" s="22"/>
    </row>
    <row r="810" spans="1:108" s="68" customFormat="1" ht="12.75">
      <c r="A810" s="22"/>
      <c r="B810" s="22"/>
      <c r="C810" s="97"/>
      <c r="D810" s="96"/>
      <c r="E810" s="97"/>
      <c r="F810" s="97"/>
      <c r="G810" s="97"/>
      <c r="H810" s="98"/>
      <c r="I810" s="97"/>
      <c r="J810" s="97"/>
      <c r="K810" s="97"/>
      <c r="L810" s="97"/>
      <c r="M810" s="97"/>
      <c r="N810" s="97"/>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c r="BF810" s="22"/>
      <c r="BG810" s="22"/>
      <c r="BH810" s="22"/>
      <c r="BI810" s="22"/>
      <c r="BJ810" s="22"/>
      <c r="BK810" s="22"/>
      <c r="BL810" s="22"/>
      <c r="BM810" s="22"/>
      <c r="BN810" s="22"/>
      <c r="BO810" s="22"/>
      <c r="BP810" s="22"/>
      <c r="BQ810" s="22"/>
      <c r="BR810" s="22"/>
      <c r="BS810" s="22"/>
      <c r="BT810" s="22"/>
      <c r="BU810" s="22"/>
      <c r="BV810" s="22"/>
      <c r="BW810" s="22"/>
      <c r="BX810" s="22"/>
      <c r="BY810" s="22"/>
      <c r="BZ810" s="22"/>
      <c r="CA810" s="22"/>
      <c r="CB810" s="22"/>
      <c r="CC810" s="22"/>
      <c r="CD810" s="22"/>
      <c r="CE810" s="22"/>
      <c r="CF810" s="22"/>
      <c r="CG810" s="22"/>
      <c r="CH810" s="22"/>
      <c r="CI810" s="22"/>
      <c r="CJ810" s="22"/>
      <c r="CK810" s="22"/>
      <c r="CL810" s="22"/>
      <c r="CM810" s="22"/>
      <c r="CN810" s="22"/>
      <c r="CO810" s="22"/>
      <c r="CP810" s="22"/>
      <c r="CQ810" s="22"/>
      <c r="CR810" s="22"/>
      <c r="CS810" s="22"/>
      <c r="CT810" s="22"/>
      <c r="CU810" s="22"/>
      <c r="CV810" s="22"/>
      <c r="CW810" s="22"/>
      <c r="CX810" s="22"/>
      <c r="CY810" s="22"/>
      <c r="CZ810" s="22"/>
      <c r="DA810" s="22"/>
      <c r="DB810" s="22"/>
      <c r="DC810" s="22"/>
      <c r="DD810" s="22"/>
    </row>
    <row r="811" spans="1:108" s="68" customFormat="1" ht="12.75">
      <c r="A811" s="22"/>
      <c r="B811" s="22"/>
      <c r="C811" s="22"/>
      <c r="D811" s="38"/>
      <c r="E811" s="22"/>
      <c r="F811" s="22"/>
      <c r="G811" s="22"/>
      <c r="H811" s="67"/>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c r="BF811" s="22"/>
      <c r="BG811" s="22"/>
      <c r="BH811" s="22"/>
      <c r="BI811" s="22"/>
      <c r="BJ811" s="22"/>
      <c r="BK811" s="22"/>
      <c r="BL811" s="22"/>
      <c r="BM811" s="22"/>
      <c r="BN811" s="22"/>
      <c r="BO811" s="22"/>
      <c r="BP811" s="22"/>
      <c r="BQ811" s="22"/>
      <c r="BR811" s="22"/>
      <c r="BS811" s="22"/>
      <c r="BT811" s="22"/>
      <c r="BU811" s="22"/>
      <c r="BV811" s="22"/>
      <c r="BW811" s="22"/>
      <c r="BX811" s="22"/>
      <c r="BY811" s="22"/>
      <c r="BZ811" s="22"/>
      <c r="CA811" s="22"/>
      <c r="CB811" s="22"/>
      <c r="CC811" s="22"/>
      <c r="CD811" s="22"/>
      <c r="CE811" s="22"/>
      <c r="CF811" s="22"/>
      <c r="CG811" s="22"/>
      <c r="CH811" s="22"/>
      <c r="CI811" s="22"/>
      <c r="CJ811" s="22"/>
      <c r="CK811" s="22"/>
      <c r="CL811" s="22"/>
      <c r="CM811" s="22"/>
      <c r="CN811" s="22"/>
      <c r="CO811" s="22"/>
      <c r="CP811" s="22"/>
      <c r="CQ811" s="22"/>
      <c r="CR811" s="22"/>
      <c r="CS811" s="22"/>
      <c r="CT811" s="22"/>
      <c r="CU811" s="22"/>
      <c r="CV811" s="22"/>
      <c r="CW811" s="22"/>
      <c r="CX811" s="22"/>
      <c r="CY811" s="22"/>
      <c r="CZ811" s="22"/>
      <c r="DA811" s="22"/>
      <c r="DB811" s="22"/>
      <c r="DC811" s="22"/>
      <c r="DD811" s="22"/>
    </row>
    <row r="812" spans="1:108" s="68" customFormat="1" ht="12.75">
      <c r="A812" s="22"/>
      <c r="B812" s="22"/>
      <c r="C812" s="22"/>
      <c r="D812" s="38"/>
      <c r="E812" s="22"/>
      <c r="F812" s="22"/>
      <c r="G812" s="22"/>
      <c r="H812" s="67"/>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c r="BF812" s="22"/>
      <c r="BG812" s="22"/>
      <c r="BH812" s="22"/>
      <c r="BI812" s="22"/>
      <c r="BJ812" s="22"/>
      <c r="BK812" s="22"/>
      <c r="BL812" s="22"/>
      <c r="BM812" s="22"/>
      <c r="BN812" s="22"/>
      <c r="BO812" s="22"/>
      <c r="BP812" s="22"/>
      <c r="BQ812" s="22"/>
      <c r="BR812" s="22"/>
      <c r="BS812" s="22"/>
      <c r="BT812" s="22"/>
      <c r="BU812" s="22"/>
      <c r="BV812" s="22"/>
      <c r="BW812" s="22"/>
      <c r="BX812" s="22"/>
      <c r="BY812" s="22"/>
      <c r="BZ812" s="22"/>
      <c r="CA812" s="22"/>
      <c r="CB812" s="22"/>
      <c r="CC812" s="22"/>
      <c r="CD812" s="22"/>
      <c r="CE812" s="22"/>
      <c r="CF812" s="22"/>
      <c r="CG812" s="22"/>
      <c r="CH812" s="22"/>
      <c r="CI812" s="22"/>
      <c r="CJ812" s="22"/>
      <c r="CK812" s="22"/>
      <c r="CL812" s="22"/>
      <c r="CM812" s="22"/>
      <c r="CN812" s="22"/>
      <c r="CO812" s="22"/>
      <c r="CP812" s="22"/>
      <c r="CQ812" s="22"/>
      <c r="CR812" s="22"/>
      <c r="CS812" s="22"/>
      <c r="CT812" s="22"/>
      <c r="CU812" s="22"/>
      <c r="CV812" s="22"/>
      <c r="CW812" s="22"/>
      <c r="CX812" s="22"/>
      <c r="CY812" s="22"/>
      <c r="CZ812" s="22"/>
      <c r="DA812" s="22"/>
      <c r="DB812" s="22"/>
      <c r="DC812" s="22"/>
      <c r="DD812" s="22"/>
    </row>
    <row r="813" spans="1:108" s="68" customFormat="1" ht="12.75">
      <c r="A813" s="22"/>
      <c r="B813" s="22"/>
      <c r="C813" s="22"/>
      <c r="D813" s="38"/>
      <c r="E813" s="22"/>
      <c r="F813" s="22"/>
      <c r="G813" s="22"/>
      <c r="H813" s="67"/>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c r="BF813" s="22"/>
      <c r="BG813" s="22"/>
      <c r="BH813" s="22"/>
      <c r="BI813" s="22"/>
      <c r="BJ813" s="22"/>
      <c r="BK813" s="22"/>
      <c r="BL813" s="22"/>
      <c r="BM813" s="22"/>
      <c r="BN813" s="22"/>
      <c r="BO813" s="22"/>
      <c r="BP813" s="22"/>
      <c r="BQ813" s="22"/>
      <c r="BR813" s="22"/>
      <c r="BS813" s="22"/>
      <c r="BT813" s="22"/>
      <c r="BU813" s="22"/>
      <c r="BV813" s="22"/>
      <c r="BW813" s="22"/>
      <c r="BX813" s="22"/>
      <c r="BY813" s="22"/>
      <c r="BZ813" s="22"/>
      <c r="CA813" s="22"/>
      <c r="CB813" s="22"/>
      <c r="CC813" s="22"/>
      <c r="CD813" s="22"/>
      <c r="CE813" s="22"/>
      <c r="CF813" s="22"/>
      <c r="CG813" s="22"/>
      <c r="CH813" s="22"/>
      <c r="CI813" s="22"/>
      <c r="CJ813" s="22"/>
      <c r="CK813" s="22"/>
      <c r="CL813" s="22"/>
      <c r="CM813" s="22"/>
      <c r="CN813" s="22"/>
      <c r="CO813" s="22"/>
      <c r="CP813" s="22"/>
      <c r="CQ813" s="22"/>
      <c r="CR813" s="22"/>
      <c r="CS813" s="22"/>
      <c r="CT813" s="22"/>
      <c r="CU813" s="22"/>
      <c r="CV813" s="22"/>
      <c r="CW813" s="22"/>
      <c r="CX813" s="22"/>
      <c r="CY813" s="22"/>
      <c r="CZ813" s="22"/>
      <c r="DA813" s="22"/>
      <c r="DB813" s="22"/>
      <c r="DC813" s="22"/>
      <c r="DD813" s="22"/>
    </row>
    <row r="814" spans="1:108" s="68" customFormat="1" ht="12.75">
      <c r="A814" s="22"/>
      <c r="B814" s="22"/>
      <c r="C814" s="22"/>
      <c r="D814" s="38"/>
      <c r="E814" s="22"/>
      <c r="F814" s="22"/>
      <c r="G814" s="22"/>
      <c r="H814" s="67"/>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c r="BF814" s="22"/>
      <c r="BG814" s="22"/>
      <c r="BH814" s="22"/>
      <c r="BI814" s="22"/>
      <c r="BJ814" s="22"/>
      <c r="BK814" s="22"/>
      <c r="BL814" s="22"/>
      <c r="BM814" s="22"/>
      <c r="BN814" s="22"/>
      <c r="BO814" s="22"/>
      <c r="BP814" s="22"/>
      <c r="BQ814" s="22"/>
      <c r="BR814" s="22"/>
      <c r="BS814" s="22"/>
      <c r="BT814" s="22"/>
      <c r="BU814" s="22"/>
      <c r="BV814" s="22"/>
      <c r="BW814" s="22"/>
      <c r="BX814" s="22"/>
      <c r="BY814" s="22"/>
      <c r="BZ814" s="22"/>
      <c r="CA814" s="22"/>
      <c r="CB814" s="22"/>
      <c r="CC814" s="22"/>
      <c r="CD814" s="22"/>
      <c r="CE814" s="22"/>
      <c r="CF814" s="22"/>
      <c r="CG814" s="22"/>
      <c r="CH814" s="22"/>
      <c r="CI814" s="22"/>
      <c r="CJ814" s="22"/>
      <c r="CK814" s="22"/>
      <c r="CL814" s="22"/>
      <c r="CM814" s="22"/>
      <c r="CN814" s="22"/>
      <c r="CO814" s="22"/>
      <c r="CP814" s="22"/>
      <c r="CQ814" s="22"/>
      <c r="CR814" s="22"/>
      <c r="CS814" s="22"/>
      <c r="CT814" s="22"/>
      <c r="CU814" s="22"/>
      <c r="CV814" s="22"/>
      <c r="CW814" s="22"/>
      <c r="CX814" s="22"/>
      <c r="CY814" s="22"/>
      <c r="CZ814" s="22"/>
      <c r="DA814" s="22"/>
      <c r="DB814" s="22"/>
      <c r="DC814" s="22"/>
      <c r="DD814" s="22"/>
    </row>
    <row r="815" spans="1:108" s="68" customFormat="1" ht="12.75">
      <c r="A815" s="22"/>
      <c r="B815" s="22"/>
      <c r="C815" s="22"/>
      <c r="D815" s="38"/>
      <c r="E815" s="22"/>
      <c r="F815" s="22"/>
      <c r="G815" s="22"/>
      <c r="H815" s="67"/>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22"/>
      <c r="CM815" s="22"/>
      <c r="CN815" s="22"/>
      <c r="CO815" s="22"/>
      <c r="CP815" s="22"/>
      <c r="CQ815" s="22"/>
      <c r="CR815" s="22"/>
      <c r="CS815" s="22"/>
      <c r="CT815" s="22"/>
      <c r="CU815" s="22"/>
      <c r="CV815" s="22"/>
      <c r="CW815" s="22"/>
      <c r="CX815" s="22"/>
      <c r="CY815" s="22"/>
      <c r="CZ815" s="22"/>
      <c r="DA815" s="22"/>
      <c r="DB815" s="22"/>
      <c r="DC815" s="22"/>
      <c r="DD815" s="22"/>
    </row>
    <row r="816" spans="1:108" s="68" customFormat="1" ht="12.75">
      <c r="A816" s="22"/>
      <c r="B816" s="22"/>
      <c r="C816" s="22"/>
      <c r="D816" s="38"/>
      <c r="E816" s="22"/>
      <c r="F816" s="22"/>
      <c r="G816" s="22"/>
      <c r="H816" s="67"/>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row>
    <row r="817" spans="1:108" s="68" customFormat="1" ht="12.75">
      <c r="A817" s="22"/>
      <c r="B817" s="22"/>
      <c r="C817" s="22"/>
      <c r="D817" s="38"/>
      <c r="E817" s="22"/>
      <c r="F817" s="22"/>
      <c r="G817" s="22"/>
      <c r="H817" s="67"/>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c r="BF817" s="22"/>
      <c r="BG817" s="22"/>
      <c r="BH817" s="22"/>
      <c r="BI817" s="22"/>
      <c r="BJ817" s="22"/>
      <c r="BK817" s="22"/>
      <c r="BL817" s="22"/>
      <c r="BM817" s="22"/>
      <c r="BN817" s="22"/>
      <c r="BO817" s="22"/>
      <c r="BP817" s="22"/>
      <c r="BQ817" s="22"/>
      <c r="BR817" s="22"/>
      <c r="BS817" s="22"/>
      <c r="BT817" s="22"/>
      <c r="BU817" s="22"/>
      <c r="BV817" s="22"/>
      <c r="BW817" s="22"/>
      <c r="BX817" s="22"/>
      <c r="BY817" s="22"/>
      <c r="BZ817" s="22"/>
      <c r="CA817" s="22"/>
      <c r="CB817" s="22"/>
      <c r="CC817" s="22"/>
      <c r="CD817" s="22"/>
      <c r="CE817" s="22"/>
      <c r="CF817" s="22"/>
      <c r="CG817" s="22"/>
      <c r="CH817" s="22"/>
      <c r="CI817" s="22"/>
      <c r="CJ817" s="22"/>
      <c r="CK817" s="22"/>
      <c r="CL817" s="22"/>
      <c r="CM817" s="22"/>
      <c r="CN817" s="22"/>
      <c r="CO817" s="22"/>
      <c r="CP817" s="22"/>
      <c r="CQ817" s="22"/>
      <c r="CR817" s="22"/>
      <c r="CS817" s="22"/>
      <c r="CT817" s="22"/>
      <c r="CU817" s="22"/>
      <c r="CV817" s="22"/>
      <c r="CW817" s="22"/>
      <c r="CX817" s="22"/>
      <c r="CY817" s="22"/>
      <c r="CZ817" s="22"/>
      <c r="DA817" s="22"/>
      <c r="DB817" s="22"/>
      <c r="DC817" s="22"/>
      <c r="DD817" s="22"/>
    </row>
    <row r="818" spans="1:108" s="68" customFormat="1" ht="12.75">
      <c r="A818" s="22"/>
      <c r="B818" s="22"/>
      <c r="C818" s="22"/>
      <c r="D818" s="38"/>
      <c r="E818" s="22"/>
      <c r="F818" s="22"/>
      <c r="G818" s="22"/>
      <c r="H818" s="67"/>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c r="BW818" s="22"/>
      <c r="BX818" s="22"/>
      <c r="BY818" s="22"/>
      <c r="BZ818" s="22"/>
      <c r="CA818" s="22"/>
      <c r="CB818" s="22"/>
      <c r="CC818" s="22"/>
      <c r="CD818" s="22"/>
      <c r="CE818" s="22"/>
      <c r="CF818" s="22"/>
      <c r="CG818" s="22"/>
      <c r="CH818" s="22"/>
      <c r="CI818" s="22"/>
      <c r="CJ818" s="22"/>
      <c r="CK818" s="22"/>
      <c r="CL818" s="22"/>
      <c r="CM818" s="22"/>
      <c r="CN818" s="22"/>
      <c r="CO818" s="22"/>
      <c r="CP818" s="22"/>
      <c r="CQ818" s="22"/>
      <c r="CR818" s="22"/>
      <c r="CS818" s="22"/>
      <c r="CT818" s="22"/>
      <c r="CU818" s="22"/>
      <c r="CV818" s="22"/>
      <c r="CW818" s="22"/>
      <c r="CX818" s="22"/>
      <c r="CY818" s="22"/>
      <c r="CZ818" s="22"/>
      <c r="DA818" s="22"/>
      <c r="DB818" s="22"/>
      <c r="DC818" s="22"/>
      <c r="DD818" s="22"/>
    </row>
    <row r="819" spans="1:108" s="68" customFormat="1" ht="12.75">
      <c r="A819" s="22"/>
      <c r="B819" s="22"/>
      <c r="C819" s="22"/>
      <c r="D819" s="38"/>
      <c r="E819" s="22"/>
      <c r="F819" s="22"/>
      <c r="G819" s="22"/>
      <c r="H819" s="67"/>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c r="BW819" s="22"/>
      <c r="BX819" s="22"/>
      <c r="BY819" s="22"/>
      <c r="BZ819" s="22"/>
      <c r="CA819" s="22"/>
      <c r="CB819" s="22"/>
      <c r="CC819" s="22"/>
      <c r="CD819" s="22"/>
      <c r="CE819" s="22"/>
      <c r="CF819" s="22"/>
      <c r="CG819" s="22"/>
      <c r="CH819" s="22"/>
      <c r="CI819" s="22"/>
      <c r="CJ819" s="22"/>
      <c r="CK819" s="22"/>
      <c r="CL819" s="22"/>
      <c r="CM819" s="22"/>
      <c r="CN819" s="22"/>
      <c r="CO819" s="22"/>
      <c r="CP819" s="22"/>
      <c r="CQ819" s="22"/>
      <c r="CR819" s="22"/>
      <c r="CS819" s="22"/>
      <c r="CT819" s="22"/>
      <c r="CU819" s="22"/>
      <c r="CV819" s="22"/>
      <c r="CW819" s="22"/>
      <c r="CX819" s="22"/>
      <c r="CY819" s="22"/>
      <c r="CZ819" s="22"/>
      <c r="DA819" s="22"/>
      <c r="DB819" s="22"/>
      <c r="DC819" s="22"/>
      <c r="DD819" s="22"/>
    </row>
    <row r="820" spans="1:108" s="68" customFormat="1" ht="12.75">
      <c r="A820" s="22"/>
      <c r="B820" s="22"/>
      <c r="C820" s="22"/>
      <c r="D820" s="38"/>
      <c r="E820" s="22"/>
      <c r="F820" s="22"/>
      <c r="G820" s="22"/>
      <c r="H820" s="67"/>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c r="BW820" s="22"/>
      <c r="BX820" s="22"/>
      <c r="BY820" s="22"/>
      <c r="BZ820" s="22"/>
      <c r="CA820" s="22"/>
      <c r="CB820" s="22"/>
      <c r="CC820" s="22"/>
      <c r="CD820" s="22"/>
      <c r="CE820" s="22"/>
      <c r="CF820" s="22"/>
      <c r="CG820" s="22"/>
      <c r="CH820" s="22"/>
      <c r="CI820" s="22"/>
      <c r="CJ820" s="22"/>
      <c r="CK820" s="22"/>
      <c r="CL820" s="22"/>
      <c r="CM820" s="22"/>
      <c r="CN820" s="22"/>
      <c r="CO820" s="22"/>
      <c r="CP820" s="22"/>
      <c r="CQ820" s="22"/>
      <c r="CR820" s="22"/>
      <c r="CS820" s="22"/>
      <c r="CT820" s="22"/>
      <c r="CU820" s="22"/>
      <c r="CV820" s="22"/>
      <c r="CW820" s="22"/>
      <c r="CX820" s="22"/>
      <c r="CY820" s="22"/>
      <c r="CZ820" s="22"/>
      <c r="DA820" s="22"/>
      <c r="DB820" s="22"/>
      <c r="DC820" s="22"/>
      <c r="DD820" s="22"/>
    </row>
    <row r="821" spans="1:108" s="68" customFormat="1" ht="12.75">
      <c r="A821" s="22"/>
      <c r="B821" s="22"/>
      <c r="C821" s="22"/>
      <c r="D821" s="38"/>
      <c r="E821" s="22"/>
      <c r="F821" s="22"/>
      <c r="G821" s="22"/>
      <c r="H821" s="67"/>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c r="BW821" s="22"/>
      <c r="BX821" s="22"/>
      <c r="BY821" s="22"/>
      <c r="BZ821" s="22"/>
      <c r="CA821" s="22"/>
      <c r="CB821" s="22"/>
      <c r="CC821" s="22"/>
      <c r="CD821" s="22"/>
      <c r="CE821" s="22"/>
      <c r="CF821" s="22"/>
      <c r="CG821" s="22"/>
      <c r="CH821" s="22"/>
      <c r="CI821" s="22"/>
      <c r="CJ821" s="22"/>
      <c r="CK821" s="22"/>
      <c r="CL821" s="22"/>
      <c r="CM821" s="22"/>
      <c r="CN821" s="22"/>
      <c r="CO821" s="22"/>
      <c r="CP821" s="22"/>
      <c r="CQ821" s="22"/>
      <c r="CR821" s="22"/>
      <c r="CS821" s="22"/>
      <c r="CT821" s="22"/>
      <c r="CU821" s="22"/>
      <c r="CV821" s="22"/>
      <c r="CW821" s="22"/>
      <c r="CX821" s="22"/>
      <c r="CY821" s="22"/>
      <c r="CZ821" s="22"/>
      <c r="DA821" s="22"/>
      <c r="DB821" s="22"/>
      <c r="DC821" s="22"/>
      <c r="DD821" s="22"/>
    </row>
    <row r="822" spans="1:108" s="68" customFormat="1" ht="12.75">
      <c r="A822" s="22"/>
      <c r="B822" s="22"/>
      <c r="C822" s="22"/>
      <c r="D822" s="38"/>
      <c r="E822" s="22"/>
      <c r="F822" s="22"/>
      <c r="G822" s="22"/>
      <c r="H822" s="67"/>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c r="BW822" s="22"/>
      <c r="BX822" s="22"/>
      <c r="BY822" s="22"/>
      <c r="BZ822" s="22"/>
      <c r="CA822" s="22"/>
      <c r="CB822" s="22"/>
      <c r="CC822" s="22"/>
      <c r="CD822" s="22"/>
      <c r="CE822" s="22"/>
      <c r="CF822" s="22"/>
      <c r="CG822" s="22"/>
      <c r="CH822" s="22"/>
      <c r="CI822" s="22"/>
      <c r="CJ822" s="22"/>
      <c r="CK822" s="22"/>
      <c r="CL822" s="22"/>
      <c r="CM822" s="22"/>
      <c r="CN822" s="22"/>
      <c r="CO822" s="22"/>
      <c r="CP822" s="22"/>
      <c r="CQ822" s="22"/>
      <c r="CR822" s="22"/>
      <c r="CS822" s="22"/>
      <c r="CT822" s="22"/>
      <c r="CU822" s="22"/>
      <c r="CV822" s="22"/>
      <c r="CW822" s="22"/>
      <c r="CX822" s="22"/>
      <c r="CY822" s="22"/>
      <c r="CZ822" s="22"/>
      <c r="DA822" s="22"/>
      <c r="DB822" s="22"/>
      <c r="DC822" s="22"/>
      <c r="DD822" s="22"/>
    </row>
    <row r="823" spans="1:108" s="68" customFormat="1" ht="12.75">
      <c r="A823" s="22"/>
      <c r="B823" s="22"/>
      <c r="C823" s="22"/>
      <c r="D823" s="38"/>
      <c r="E823" s="22"/>
      <c r="F823" s="22"/>
      <c r="G823" s="22"/>
      <c r="H823" s="67"/>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c r="BW823" s="22"/>
      <c r="BX823" s="22"/>
      <c r="BY823" s="22"/>
      <c r="BZ823" s="22"/>
      <c r="CA823" s="22"/>
      <c r="CB823" s="22"/>
      <c r="CC823" s="22"/>
      <c r="CD823" s="22"/>
      <c r="CE823" s="22"/>
      <c r="CF823" s="22"/>
      <c r="CG823" s="22"/>
      <c r="CH823" s="22"/>
      <c r="CI823" s="22"/>
      <c r="CJ823" s="22"/>
      <c r="CK823" s="22"/>
      <c r="CL823" s="22"/>
      <c r="CM823" s="22"/>
      <c r="CN823" s="22"/>
      <c r="CO823" s="22"/>
      <c r="CP823" s="22"/>
      <c r="CQ823" s="22"/>
      <c r="CR823" s="22"/>
      <c r="CS823" s="22"/>
      <c r="CT823" s="22"/>
      <c r="CU823" s="22"/>
      <c r="CV823" s="22"/>
      <c r="CW823" s="22"/>
      <c r="CX823" s="22"/>
      <c r="CY823" s="22"/>
      <c r="CZ823" s="22"/>
      <c r="DA823" s="22"/>
      <c r="DB823" s="22"/>
      <c r="DC823" s="22"/>
      <c r="DD823" s="22"/>
    </row>
    <row r="824" spans="1:108" s="68" customFormat="1" ht="12.75">
      <c r="A824" s="22"/>
      <c r="B824" s="22"/>
      <c r="C824" s="22"/>
      <c r="D824" s="38"/>
      <c r="E824" s="22"/>
      <c r="F824" s="22"/>
      <c r="G824" s="22"/>
      <c r="H824" s="67"/>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c r="BW824" s="22"/>
      <c r="BX824" s="22"/>
      <c r="BY824" s="22"/>
      <c r="BZ824" s="22"/>
      <c r="CA824" s="22"/>
      <c r="CB824" s="22"/>
      <c r="CC824" s="22"/>
      <c r="CD824" s="22"/>
      <c r="CE824" s="22"/>
      <c r="CF824" s="22"/>
      <c r="CG824" s="22"/>
      <c r="CH824" s="22"/>
      <c r="CI824" s="22"/>
      <c r="CJ824" s="22"/>
      <c r="CK824" s="22"/>
      <c r="CL824" s="22"/>
      <c r="CM824" s="22"/>
      <c r="CN824" s="22"/>
      <c r="CO824" s="22"/>
      <c r="CP824" s="22"/>
      <c r="CQ824" s="22"/>
      <c r="CR824" s="22"/>
      <c r="CS824" s="22"/>
      <c r="CT824" s="22"/>
      <c r="CU824" s="22"/>
      <c r="CV824" s="22"/>
      <c r="CW824" s="22"/>
      <c r="CX824" s="22"/>
      <c r="CY824" s="22"/>
      <c r="CZ824" s="22"/>
      <c r="DA824" s="22"/>
      <c r="DB824" s="22"/>
      <c r="DC824" s="22"/>
      <c r="DD824" s="22"/>
    </row>
    <row r="825" spans="1:108" s="68" customFormat="1" ht="12.75">
      <c r="A825" s="22"/>
      <c r="B825" s="22"/>
      <c r="C825" s="22"/>
      <c r="D825" s="38"/>
      <c r="E825" s="22"/>
      <c r="F825" s="22"/>
      <c r="G825" s="22"/>
      <c r="H825" s="67"/>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c r="BW825" s="22"/>
      <c r="BX825" s="22"/>
      <c r="BY825" s="22"/>
      <c r="BZ825" s="22"/>
      <c r="CA825" s="22"/>
      <c r="CB825" s="22"/>
      <c r="CC825" s="22"/>
      <c r="CD825" s="22"/>
      <c r="CE825" s="22"/>
      <c r="CF825" s="22"/>
      <c r="CG825" s="22"/>
      <c r="CH825" s="22"/>
      <c r="CI825" s="22"/>
      <c r="CJ825" s="22"/>
      <c r="CK825" s="22"/>
      <c r="CL825" s="22"/>
      <c r="CM825" s="22"/>
      <c r="CN825" s="22"/>
      <c r="CO825" s="22"/>
      <c r="CP825" s="22"/>
      <c r="CQ825" s="22"/>
      <c r="CR825" s="22"/>
      <c r="CS825" s="22"/>
      <c r="CT825" s="22"/>
      <c r="CU825" s="22"/>
      <c r="CV825" s="22"/>
      <c r="CW825" s="22"/>
      <c r="CX825" s="22"/>
      <c r="CY825" s="22"/>
      <c r="CZ825" s="22"/>
      <c r="DA825" s="22"/>
      <c r="DB825" s="22"/>
      <c r="DC825" s="22"/>
      <c r="DD825" s="22"/>
    </row>
    <row r="826" spans="1:108" s="68" customFormat="1" ht="12.75">
      <c r="A826" s="22"/>
      <c r="B826" s="22"/>
      <c r="C826" s="22"/>
      <c r="D826" s="38"/>
      <c r="E826" s="22"/>
      <c r="F826" s="22"/>
      <c r="G826" s="22"/>
      <c r="H826" s="67"/>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row>
    <row r="827" spans="1:108" s="68" customFormat="1" ht="12.75">
      <c r="A827" s="22"/>
      <c r="B827" s="22"/>
      <c r="C827" s="22"/>
      <c r="D827" s="38"/>
      <c r="E827" s="22"/>
      <c r="F827" s="22"/>
      <c r="G827" s="22"/>
      <c r="H827" s="67"/>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c r="BW827" s="22"/>
      <c r="BX827" s="22"/>
      <c r="BY827" s="22"/>
      <c r="BZ827" s="22"/>
      <c r="CA827" s="22"/>
      <c r="CB827" s="22"/>
      <c r="CC827" s="22"/>
      <c r="CD827" s="22"/>
      <c r="CE827" s="22"/>
      <c r="CF827" s="22"/>
      <c r="CG827" s="22"/>
      <c r="CH827" s="22"/>
      <c r="CI827" s="22"/>
      <c r="CJ827" s="22"/>
      <c r="CK827" s="22"/>
      <c r="CL827" s="22"/>
      <c r="CM827" s="22"/>
      <c r="CN827" s="22"/>
      <c r="CO827" s="22"/>
      <c r="CP827" s="22"/>
      <c r="CQ827" s="22"/>
      <c r="CR827" s="22"/>
      <c r="CS827" s="22"/>
      <c r="CT827" s="22"/>
      <c r="CU827" s="22"/>
      <c r="CV827" s="22"/>
      <c r="CW827" s="22"/>
      <c r="CX827" s="22"/>
      <c r="CY827" s="22"/>
      <c r="CZ827" s="22"/>
      <c r="DA827" s="22"/>
      <c r="DB827" s="22"/>
      <c r="DC827" s="22"/>
      <c r="DD827" s="22"/>
    </row>
    <row r="828" spans="1:108" s="68" customFormat="1" ht="12.75">
      <c r="A828" s="22"/>
      <c r="B828" s="22"/>
      <c r="C828" s="22"/>
      <c r="D828" s="38"/>
      <c r="E828" s="22"/>
      <c r="F828" s="22"/>
      <c r="G828" s="22"/>
      <c r="H828" s="67"/>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c r="BW828" s="22"/>
      <c r="BX828" s="22"/>
      <c r="BY828" s="22"/>
      <c r="BZ828" s="22"/>
      <c r="CA828" s="22"/>
      <c r="CB828" s="22"/>
      <c r="CC828" s="22"/>
      <c r="CD828" s="22"/>
      <c r="CE828" s="22"/>
      <c r="CF828" s="22"/>
      <c r="CG828" s="22"/>
      <c r="CH828" s="22"/>
      <c r="CI828" s="22"/>
      <c r="CJ828" s="22"/>
      <c r="CK828" s="22"/>
      <c r="CL828" s="22"/>
      <c r="CM828" s="22"/>
      <c r="CN828" s="22"/>
      <c r="CO828" s="22"/>
      <c r="CP828" s="22"/>
      <c r="CQ828" s="22"/>
      <c r="CR828" s="22"/>
      <c r="CS828" s="22"/>
      <c r="CT828" s="22"/>
      <c r="CU828" s="22"/>
      <c r="CV828" s="22"/>
      <c r="CW828" s="22"/>
      <c r="CX828" s="22"/>
      <c r="CY828" s="22"/>
      <c r="CZ828" s="22"/>
      <c r="DA828" s="22"/>
      <c r="DB828" s="22"/>
      <c r="DC828" s="22"/>
      <c r="DD828" s="22"/>
    </row>
    <row r="829" spans="1:108" s="68" customFormat="1" ht="12.75">
      <c r="A829" s="22"/>
      <c r="B829" s="22"/>
      <c r="C829" s="22"/>
      <c r="D829" s="38"/>
      <c r="E829" s="22"/>
      <c r="F829" s="22"/>
      <c r="G829" s="22"/>
      <c r="H829" s="67"/>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c r="BW829" s="22"/>
      <c r="BX829" s="22"/>
      <c r="BY829" s="22"/>
      <c r="BZ829" s="22"/>
      <c r="CA829" s="22"/>
      <c r="CB829" s="22"/>
      <c r="CC829" s="22"/>
      <c r="CD829" s="22"/>
      <c r="CE829" s="22"/>
      <c r="CF829" s="22"/>
      <c r="CG829" s="22"/>
      <c r="CH829" s="22"/>
      <c r="CI829" s="22"/>
      <c r="CJ829" s="22"/>
      <c r="CK829" s="22"/>
      <c r="CL829" s="22"/>
      <c r="CM829" s="22"/>
      <c r="CN829" s="22"/>
      <c r="CO829" s="22"/>
      <c r="CP829" s="22"/>
      <c r="CQ829" s="22"/>
      <c r="CR829" s="22"/>
      <c r="CS829" s="22"/>
      <c r="CT829" s="22"/>
      <c r="CU829" s="22"/>
      <c r="CV829" s="22"/>
      <c r="CW829" s="22"/>
      <c r="CX829" s="22"/>
      <c r="CY829" s="22"/>
      <c r="CZ829" s="22"/>
      <c r="DA829" s="22"/>
      <c r="DB829" s="22"/>
      <c r="DC829" s="22"/>
      <c r="DD829" s="22"/>
    </row>
    <row r="830" spans="1:108" s="68" customFormat="1" ht="12.75">
      <c r="A830" s="22"/>
      <c r="B830" s="22"/>
      <c r="C830" s="22"/>
      <c r="D830" s="38"/>
      <c r="E830" s="22"/>
      <c r="F830" s="22"/>
      <c r="G830" s="22"/>
      <c r="H830" s="67"/>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c r="BW830" s="22"/>
      <c r="BX830" s="22"/>
      <c r="BY830" s="22"/>
      <c r="BZ830" s="22"/>
      <c r="CA830" s="22"/>
      <c r="CB830" s="22"/>
      <c r="CC830" s="22"/>
      <c r="CD830" s="22"/>
      <c r="CE830" s="22"/>
      <c r="CF830" s="22"/>
      <c r="CG830" s="22"/>
      <c r="CH830" s="22"/>
      <c r="CI830" s="22"/>
      <c r="CJ830" s="22"/>
      <c r="CK830" s="22"/>
      <c r="CL830" s="22"/>
      <c r="CM830" s="22"/>
      <c r="CN830" s="22"/>
      <c r="CO830" s="22"/>
      <c r="CP830" s="22"/>
      <c r="CQ830" s="22"/>
      <c r="CR830" s="22"/>
      <c r="CS830" s="22"/>
      <c r="CT830" s="22"/>
      <c r="CU830" s="22"/>
      <c r="CV830" s="22"/>
      <c r="CW830" s="22"/>
      <c r="CX830" s="22"/>
      <c r="CY830" s="22"/>
      <c r="CZ830" s="22"/>
      <c r="DA830" s="22"/>
      <c r="DB830" s="22"/>
      <c r="DC830" s="22"/>
      <c r="DD830" s="22"/>
    </row>
    <row r="831" spans="1:108" s="68" customFormat="1" ht="12.75">
      <c r="A831" s="22"/>
      <c r="B831" s="22"/>
      <c r="C831" s="22"/>
      <c r="D831" s="38"/>
      <c r="E831" s="22"/>
      <c r="F831" s="22"/>
      <c r="G831" s="22"/>
      <c r="H831" s="67"/>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c r="BW831" s="22"/>
      <c r="BX831" s="22"/>
      <c r="BY831" s="22"/>
      <c r="BZ831" s="22"/>
      <c r="CA831" s="22"/>
      <c r="CB831" s="22"/>
      <c r="CC831" s="22"/>
      <c r="CD831" s="22"/>
      <c r="CE831" s="22"/>
      <c r="CF831" s="22"/>
      <c r="CG831" s="22"/>
      <c r="CH831" s="22"/>
      <c r="CI831" s="22"/>
      <c r="CJ831" s="22"/>
      <c r="CK831" s="22"/>
      <c r="CL831" s="22"/>
      <c r="CM831" s="22"/>
      <c r="CN831" s="22"/>
      <c r="CO831" s="22"/>
      <c r="CP831" s="22"/>
      <c r="CQ831" s="22"/>
      <c r="CR831" s="22"/>
      <c r="CS831" s="22"/>
      <c r="CT831" s="22"/>
      <c r="CU831" s="22"/>
      <c r="CV831" s="22"/>
      <c r="CW831" s="22"/>
      <c r="CX831" s="22"/>
      <c r="CY831" s="22"/>
      <c r="CZ831" s="22"/>
      <c r="DA831" s="22"/>
      <c r="DB831" s="22"/>
      <c r="DC831" s="22"/>
      <c r="DD831" s="22"/>
    </row>
    <row r="832" spans="1:108" s="68" customFormat="1" ht="12.75">
      <c r="A832" s="22"/>
      <c r="B832" s="22"/>
      <c r="C832" s="22"/>
      <c r="D832" s="38"/>
      <c r="E832" s="22"/>
      <c r="F832" s="22"/>
      <c r="G832" s="22"/>
      <c r="H832" s="67"/>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22"/>
      <c r="CM832" s="22"/>
      <c r="CN832" s="22"/>
      <c r="CO832" s="22"/>
      <c r="CP832" s="22"/>
      <c r="CQ832" s="22"/>
      <c r="CR832" s="22"/>
      <c r="CS832" s="22"/>
      <c r="CT832" s="22"/>
      <c r="CU832" s="22"/>
      <c r="CV832" s="22"/>
      <c r="CW832" s="22"/>
      <c r="CX832" s="22"/>
      <c r="CY832" s="22"/>
      <c r="CZ832" s="22"/>
      <c r="DA832" s="22"/>
      <c r="DB832" s="22"/>
      <c r="DC832" s="22"/>
      <c r="DD832" s="22"/>
    </row>
    <row r="833" spans="1:108" s="68" customFormat="1" ht="12.75">
      <c r="A833" s="22"/>
      <c r="B833" s="22"/>
      <c r="C833" s="22"/>
      <c r="D833" s="38"/>
      <c r="E833" s="22"/>
      <c r="F833" s="22"/>
      <c r="G833" s="22"/>
      <c r="H833" s="67"/>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c r="BW833" s="22"/>
      <c r="BX833" s="22"/>
      <c r="BY833" s="22"/>
      <c r="BZ833" s="22"/>
      <c r="CA833" s="22"/>
      <c r="CB833" s="22"/>
      <c r="CC833" s="22"/>
      <c r="CD833" s="22"/>
      <c r="CE833" s="22"/>
      <c r="CF833" s="22"/>
      <c r="CG833" s="22"/>
      <c r="CH833" s="22"/>
      <c r="CI833" s="22"/>
      <c r="CJ833" s="22"/>
      <c r="CK833" s="22"/>
      <c r="CL833" s="22"/>
      <c r="CM833" s="22"/>
      <c r="CN833" s="22"/>
      <c r="CO833" s="22"/>
      <c r="CP833" s="22"/>
      <c r="CQ833" s="22"/>
      <c r="CR833" s="22"/>
      <c r="CS833" s="22"/>
      <c r="CT833" s="22"/>
      <c r="CU833" s="22"/>
      <c r="CV833" s="22"/>
      <c r="CW833" s="22"/>
      <c r="CX833" s="22"/>
      <c r="CY833" s="22"/>
      <c r="CZ833" s="22"/>
      <c r="DA833" s="22"/>
      <c r="DB833" s="22"/>
      <c r="DC833" s="22"/>
      <c r="DD833" s="22"/>
    </row>
    <row r="834" spans="1:108" s="68" customFormat="1" ht="12.75">
      <c r="A834" s="22"/>
      <c r="B834" s="22"/>
      <c r="C834" s="22"/>
      <c r="D834" s="38"/>
      <c r="E834" s="22"/>
      <c r="F834" s="22"/>
      <c r="G834" s="22"/>
      <c r="H834" s="67"/>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c r="BF834" s="22"/>
      <c r="BG834" s="22"/>
      <c r="BH834" s="22"/>
      <c r="BI834" s="22"/>
      <c r="BJ834" s="22"/>
      <c r="BK834" s="22"/>
      <c r="BL834" s="22"/>
      <c r="BM834" s="22"/>
      <c r="BN834" s="22"/>
      <c r="BO834" s="22"/>
      <c r="BP834" s="22"/>
      <c r="BQ834" s="22"/>
      <c r="BR834" s="22"/>
      <c r="BS834" s="22"/>
      <c r="BT834" s="22"/>
      <c r="BU834" s="22"/>
      <c r="BV834" s="22"/>
      <c r="BW834" s="22"/>
      <c r="BX834" s="22"/>
      <c r="BY834" s="22"/>
      <c r="BZ834" s="22"/>
      <c r="CA834" s="22"/>
      <c r="CB834" s="22"/>
      <c r="CC834" s="22"/>
      <c r="CD834" s="22"/>
      <c r="CE834" s="22"/>
      <c r="CF834" s="22"/>
      <c r="CG834" s="22"/>
      <c r="CH834" s="22"/>
      <c r="CI834" s="22"/>
      <c r="CJ834" s="22"/>
      <c r="CK834" s="22"/>
      <c r="CL834" s="22"/>
      <c r="CM834" s="22"/>
      <c r="CN834" s="22"/>
      <c r="CO834" s="22"/>
      <c r="CP834" s="22"/>
      <c r="CQ834" s="22"/>
      <c r="CR834" s="22"/>
      <c r="CS834" s="22"/>
      <c r="CT834" s="22"/>
      <c r="CU834" s="22"/>
      <c r="CV834" s="22"/>
      <c r="CW834" s="22"/>
      <c r="CX834" s="22"/>
      <c r="CY834" s="22"/>
      <c r="CZ834" s="22"/>
      <c r="DA834" s="22"/>
      <c r="DB834" s="22"/>
      <c r="DC834" s="22"/>
      <c r="DD834" s="22"/>
    </row>
    <row r="835" spans="1:108" s="68" customFormat="1" ht="12.75">
      <c r="A835" s="22"/>
      <c r="B835" s="22"/>
      <c r="C835" s="22"/>
      <c r="D835" s="38"/>
      <c r="E835" s="22"/>
      <c r="F835" s="22"/>
      <c r="G835" s="22"/>
      <c r="H835" s="67"/>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c r="BF835" s="22"/>
      <c r="BG835" s="22"/>
      <c r="BH835" s="22"/>
      <c r="BI835" s="22"/>
      <c r="BJ835" s="22"/>
      <c r="BK835" s="22"/>
      <c r="BL835" s="22"/>
      <c r="BM835" s="22"/>
      <c r="BN835" s="22"/>
      <c r="BO835" s="22"/>
      <c r="BP835" s="22"/>
      <c r="BQ835" s="22"/>
      <c r="BR835" s="22"/>
      <c r="BS835" s="22"/>
      <c r="BT835" s="22"/>
      <c r="BU835" s="22"/>
      <c r="BV835" s="22"/>
      <c r="BW835" s="22"/>
      <c r="BX835" s="22"/>
      <c r="BY835" s="22"/>
      <c r="BZ835" s="22"/>
      <c r="CA835" s="22"/>
      <c r="CB835" s="22"/>
      <c r="CC835" s="22"/>
      <c r="CD835" s="22"/>
      <c r="CE835" s="22"/>
      <c r="CF835" s="22"/>
      <c r="CG835" s="22"/>
      <c r="CH835" s="22"/>
      <c r="CI835" s="22"/>
      <c r="CJ835" s="22"/>
      <c r="CK835" s="22"/>
      <c r="CL835" s="22"/>
      <c r="CM835" s="22"/>
      <c r="CN835" s="22"/>
      <c r="CO835" s="22"/>
      <c r="CP835" s="22"/>
      <c r="CQ835" s="22"/>
      <c r="CR835" s="22"/>
      <c r="CS835" s="22"/>
      <c r="CT835" s="22"/>
      <c r="CU835" s="22"/>
      <c r="CV835" s="22"/>
      <c r="CW835" s="22"/>
      <c r="CX835" s="22"/>
      <c r="CY835" s="22"/>
      <c r="CZ835" s="22"/>
      <c r="DA835" s="22"/>
      <c r="DB835" s="22"/>
      <c r="DC835" s="22"/>
      <c r="DD835" s="22"/>
    </row>
    <row r="836" spans="1:108" s="68" customFormat="1" ht="12.75">
      <c r="A836" s="22"/>
      <c r="B836" s="22"/>
      <c r="C836" s="22"/>
      <c r="D836" s="38"/>
      <c r="E836" s="22"/>
      <c r="F836" s="22"/>
      <c r="G836" s="22"/>
      <c r="H836" s="67"/>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22"/>
      <c r="DC836" s="22"/>
      <c r="DD836" s="22"/>
    </row>
    <row r="837" spans="1:108" s="68" customFormat="1" ht="12.75">
      <c r="A837" s="22"/>
      <c r="B837" s="22"/>
      <c r="C837" s="22"/>
      <c r="D837" s="38"/>
      <c r="E837" s="22"/>
      <c r="F837" s="22"/>
      <c r="G837" s="22"/>
      <c r="H837" s="67"/>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c r="BF837" s="22"/>
      <c r="BG837" s="22"/>
      <c r="BH837" s="22"/>
      <c r="BI837" s="22"/>
      <c r="BJ837" s="22"/>
      <c r="BK837" s="22"/>
      <c r="BL837" s="22"/>
      <c r="BM837" s="22"/>
      <c r="BN837" s="22"/>
      <c r="BO837" s="22"/>
      <c r="BP837" s="22"/>
      <c r="BQ837" s="22"/>
      <c r="BR837" s="22"/>
      <c r="BS837" s="22"/>
      <c r="BT837" s="22"/>
      <c r="BU837" s="22"/>
      <c r="BV837" s="22"/>
      <c r="BW837" s="22"/>
      <c r="BX837" s="22"/>
      <c r="BY837" s="22"/>
      <c r="BZ837" s="22"/>
      <c r="CA837" s="22"/>
      <c r="CB837" s="22"/>
      <c r="CC837" s="22"/>
      <c r="CD837" s="22"/>
      <c r="CE837" s="22"/>
      <c r="CF837" s="22"/>
      <c r="CG837" s="22"/>
      <c r="CH837" s="22"/>
      <c r="CI837" s="22"/>
      <c r="CJ837" s="22"/>
      <c r="CK837" s="22"/>
      <c r="CL837" s="22"/>
      <c r="CM837" s="22"/>
      <c r="CN837" s="22"/>
      <c r="CO837" s="22"/>
      <c r="CP837" s="22"/>
      <c r="CQ837" s="22"/>
      <c r="CR837" s="22"/>
      <c r="CS837" s="22"/>
      <c r="CT837" s="22"/>
      <c r="CU837" s="22"/>
      <c r="CV837" s="22"/>
      <c r="CW837" s="22"/>
      <c r="CX837" s="22"/>
      <c r="CY837" s="22"/>
      <c r="CZ837" s="22"/>
      <c r="DA837" s="22"/>
      <c r="DB837" s="22"/>
      <c r="DC837" s="22"/>
      <c r="DD837" s="22"/>
    </row>
    <row r="838" spans="1:108" s="68" customFormat="1" ht="12.75">
      <c r="A838" s="22"/>
      <c r="B838" s="22"/>
      <c r="C838" s="22"/>
      <c r="D838" s="38"/>
      <c r="E838" s="22"/>
      <c r="F838" s="22"/>
      <c r="G838" s="22"/>
      <c r="H838" s="67"/>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c r="BF838" s="22"/>
      <c r="BG838" s="22"/>
      <c r="BH838" s="22"/>
      <c r="BI838" s="22"/>
      <c r="BJ838" s="22"/>
      <c r="BK838" s="22"/>
      <c r="BL838" s="22"/>
      <c r="BM838" s="22"/>
      <c r="BN838" s="22"/>
      <c r="BO838" s="22"/>
      <c r="BP838" s="22"/>
      <c r="BQ838" s="22"/>
      <c r="BR838" s="22"/>
      <c r="BS838" s="22"/>
      <c r="BT838" s="22"/>
      <c r="BU838" s="22"/>
      <c r="BV838" s="22"/>
      <c r="BW838" s="22"/>
      <c r="BX838" s="22"/>
      <c r="BY838" s="22"/>
      <c r="BZ838" s="22"/>
      <c r="CA838" s="22"/>
      <c r="CB838" s="22"/>
      <c r="CC838" s="22"/>
      <c r="CD838" s="22"/>
      <c r="CE838" s="22"/>
      <c r="CF838" s="22"/>
      <c r="CG838" s="22"/>
      <c r="CH838" s="22"/>
      <c r="CI838" s="22"/>
      <c r="CJ838" s="22"/>
      <c r="CK838" s="22"/>
      <c r="CL838" s="22"/>
      <c r="CM838" s="22"/>
      <c r="CN838" s="22"/>
      <c r="CO838" s="22"/>
      <c r="CP838" s="22"/>
      <c r="CQ838" s="22"/>
      <c r="CR838" s="22"/>
      <c r="CS838" s="22"/>
      <c r="CT838" s="22"/>
      <c r="CU838" s="22"/>
      <c r="CV838" s="22"/>
      <c r="CW838" s="22"/>
      <c r="CX838" s="22"/>
      <c r="CY838" s="22"/>
      <c r="CZ838" s="22"/>
      <c r="DA838" s="22"/>
      <c r="DB838" s="22"/>
      <c r="DC838" s="22"/>
      <c r="DD838" s="22"/>
    </row>
    <row r="839" spans="1:108" s="68" customFormat="1" ht="12.75">
      <c r="A839" s="22"/>
      <c r="B839" s="22"/>
      <c r="C839" s="22"/>
      <c r="D839" s="38"/>
      <c r="E839" s="22"/>
      <c r="F839" s="22"/>
      <c r="G839" s="22"/>
      <c r="H839" s="67"/>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c r="BF839" s="22"/>
      <c r="BG839" s="22"/>
      <c r="BH839" s="22"/>
      <c r="BI839" s="22"/>
      <c r="BJ839" s="22"/>
      <c r="BK839" s="22"/>
      <c r="BL839" s="22"/>
      <c r="BM839" s="22"/>
      <c r="BN839" s="22"/>
      <c r="BO839" s="22"/>
      <c r="BP839" s="22"/>
      <c r="BQ839" s="22"/>
      <c r="BR839" s="22"/>
      <c r="BS839" s="22"/>
      <c r="BT839" s="22"/>
      <c r="BU839" s="22"/>
      <c r="BV839" s="22"/>
      <c r="BW839" s="22"/>
      <c r="BX839" s="22"/>
      <c r="BY839" s="22"/>
      <c r="BZ839" s="22"/>
      <c r="CA839" s="22"/>
      <c r="CB839" s="22"/>
      <c r="CC839" s="22"/>
      <c r="CD839" s="22"/>
      <c r="CE839" s="22"/>
      <c r="CF839" s="22"/>
      <c r="CG839" s="22"/>
      <c r="CH839" s="22"/>
      <c r="CI839" s="22"/>
      <c r="CJ839" s="22"/>
      <c r="CK839" s="22"/>
      <c r="CL839" s="22"/>
      <c r="CM839" s="22"/>
      <c r="CN839" s="22"/>
      <c r="CO839" s="22"/>
      <c r="CP839" s="22"/>
      <c r="CQ839" s="22"/>
      <c r="CR839" s="22"/>
      <c r="CS839" s="22"/>
      <c r="CT839" s="22"/>
      <c r="CU839" s="22"/>
      <c r="CV839" s="22"/>
      <c r="CW839" s="22"/>
      <c r="CX839" s="22"/>
      <c r="CY839" s="22"/>
      <c r="CZ839" s="22"/>
      <c r="DA839" s="22"/>
      <c r="DB839" s="22"/>
      <c r="DC839" s="22"/>
      <c r="DD839" s="22"/>
    </row>
    <row r="840" spans="1:108" s="68" customFormat="1" ht="12.75">
      <c r="A840" s="22"/>
      <c r="B840" s="22"/>
      <c r="C840" s="22"/>
      <c r="D840" s="38"/>
      <c r="E840" s="22"/>
      <c r="F840" s="22"/>
      <c r="G840" s="22"/>
      <c r="H840" s="67"/>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c r="BF840" s="22"/>
      <c r="BG840" s="22"/>
      <c r="BH840" s="22"/>
      <c r="BI840" s="22"/>
      <c r="BJ840" s="22"/>
      <c r="BK840" s="22"/>
      <c r="BL840" s="22"/>
      <c r="BM840" s="22"/>
      <c r="BN840" s="22"/>
      <c r="BO840" s="22"/>
      <c r="BP840" s="22"/>
      <c r="BQ840" s="22"/>
      <c r="BR840" s="22"/>
      <c r="BS840" s="22"/>
      <c r="BT840" s="22"/>
      <c r="BU840" s="22"/>
      <c r="BV840" s="22"/>
      <c r="BW840" s="22"/>
      <c r="BX840" s="22"/>
      <c r="BY840" s="22"/>
      <c r="BZ840" s="22"/>
      <c r="CA840" s="22"/>
      <c r="CB840" s="22"/>
      <c r="CC840" s="22"/>
      <c r="CD840" s="22"/>
      <c r="CE840" s="22"/>
      <c r="CF840" s="22"/>
      <c r="CG840" s="22"/>
      <c r="CH840" s="22"/>
      <c r="CI840" s="22"/>
      <c r="CJ840" s="22"/>
      <c r="CK840" s="22"/>
      <c r="CL840" s="22"/>
      <c r="CM840" s="22"/>
      <c r="CN840" s="22"/>
      <c r="CO840" s="22"/>
      <c r="CP840" s="22"/>
      <c r="CQ840" s="22"/>
      <c r="CR840" s="22"/>
      <c r="CS840" s="22"/>
      <c r="CT840" s="22"/>
      <c r="CU840" s="22"/>
      <c r="CV840" s="22"/>
      <c r="CW840" s="22"/>
      <c r="CX840" s="22"/>
      <c r="CY840" s="22"/>
      <c r="CZ840" s="22"/>
      <c r="DA840" s="22"/>
      <c r="DB840" s="22"/>
      <c r="DC840" s="22"/>
      <c r="DD840" s="22"/>
    </row>
    <row r="841" spans="1:108" s="68" customFormat="1" ht="12.75">
      <c r="A841" s="22"/>
      <c r="B841" s="22"/>
      <c r="C841" s="22"/>
      <c r="D841" s="38"/>
      <c r="E841" s="22"/>
      <c r="F841" s="22"/>
      <c r="G841" s="22"/>
      <c r="H841" s="67"/>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c r="BF841" s="22"/>
      <c r="BG841" s="22"/>
      <c r="BH841" s="22"/>
      <c r="BI841" s="22"/>
      <c r="BJ841" s="22"/>
      <c r="BK841" s="22"/>
      <c r="BL841" s="22"/>
      <c r="BM841" s="22"/>
      <c r="BN841" s="22"/>
      <c r="BO841" s="22"/>
      <c r="BP841" s="22"/>
      <c r="BQ841" s="22"/>
      <c r="BR841" s="22"/>
      <c r="BS841" s="22"/>
      <c r="BT841" s="22"/>
      <c r="BU841" s="22"/>
      <c r="BV841" s="22"/>
      <c r="BW841" s="22"/>
      <c r="BX841" s="22"/>
      <c r="BY841" s="22"/>
      <c r="BZ841" s="22"/>
      <c r="CA841" s="22"/>
      <c r="CB841" s="22"/>
      <c r="CC841" s="22"/>
      <c r="CD841" s="22"/>
      <c r="CE841" s="22"/>
      <c r="CF841" s="22"/>
      <c r="CG841" s="22"/>
      <c r="CH841" s="22"/>
      <c r="CI841" s="22"/>
      <c r="CJ841" s="22"/>
      <c r="CK841" s="22"/>
      <c r="CL841" s="22"/>
      <c r="CM841" s="22"/>
      <c r="CN841" s="22"/>
      <c r="CO841" s="22"/>
      <c r="CP841" s="22"/>
      <c r="CQ841" s="22"/>
      <c r="CR841" s="22"/>
      <c r="CS841" s="22"/>
      <c r="CT841" s="22"/>
      <c r="CU841" s="22"/>
      <c r="CV841" s="22"/>
      <c r="CW841" s="22"/>
      <c r="CX841" s="22"/>
      <c r="CY841" s="22"/>
      <c r="CZ841" s="22"/>
      <c r="DA841" s="22"/>
      <c r="DB841" s="22"/>
      <c r="DC841" s="22"/>
      <c r="DD841" s="22"/>
    </row>
    <row r="842" spans="1:108" s="68" customFormat="1" ht="12.75">
      <c r="A842" s="22"/>
      <c r="B842" s="22"/>
      <c r="C842" s="22"/>
      <c r="D842" s="38"/>
      <c r="E842" s="22"/>
      <c r="F842" s="22"/>
      <c r="G842" s="22"/>
      <c r="H842" s="67"/>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c r="BF842" s="22"/>
      <c r="BG842" s="22"/>
      <c r="BH842" s="22"/>
      <c r="BI842" s="22"/>
      <c r="BJ842" s="22"/>
      <c r="BK842" s="22"/>
      <c r="BL842" s="22"/>
      <c r="BM842" s="22"/>
      <c r="BN842" s="22"/>
      <c r="BO842" s="22"/>
      <c r="BP842" s="22"/>
      <c r="BQ842" s="22"/>
      <c r="BR842" s="22"/>
      <c r="BS842" s="22"/>
      <c r="BT842" s="22"/>
      <c r="BU842" s="22"/>
      <c r="BV842" s="22"/>
      <c r="BW842" s="22"/>
      <c r="BX842" s="22"/>
      <c r="BY842" s="22"/>
      <c r="BZ842" s="22"/>
      <c r="CA842" s="22"/>
      <c r="CB842" s="22"/>
      <c r="CC842" s="22"/>
      <c r="CD842" s="22"/>
      <c r="CE842" s="22"/>
      <c r="CF842" s="22"/>
      <c r="CG842" s="22"/>
      <c r="CH842" s="22"/>
      <c r="CI842" s="22"/>
      <c r="CJ842" s="22"/>
      <c r="CK842" s="22"/>
      <c r="CL842" s="22"/>
      <c r="CM842" s="22"/>
      <c r="CN842" s="22"/>
      <c r="CO842" s="22"/>
      <c r="CP842" s="22"/>
      <c r="CQ842" s="22"/>
      <c r="CR842" s="22"/>
      <c r="CS842" s="22"/>
      <c r="CT842" s="22"/>
      <c r="CU842" s="22"/>
      <c r="CV842" s="22"/>
      <c r="CW842" s="22"/>
      <c r="CX842" s="22"/>
      <c r="CY842" s="22"/>
      <c r="CZ842" s="22"/>
      <c r="DA842" s="22"/>
      <c r="DB842" s="22"/>
      <c r="DC842" s="22"/>
      <c r="DD842" s="22"/>
    </row>
    <row r="843" spans="1:108" s="68" customFormat="1" ht="12.75">
      <c r="A843" s="22"/>
      <c r="B843" s="22"/>
      <c r="C843" s="22"/>
      <c r="D843" s="38"/>
      <c r="E843" s="22"/>
      <c r="F843" s="22"/>
      <c r="G843" s="22"/>
      <c r="H843" s="67"/>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c r="BF843" s="22"/>
      <c r="BG843" s="22"/>
      <c r="BH843" s="22"/>
      <c r="BI843" s="22"/>
      <c r="BJ843" s="22"/>
      <c r="BK843" s="22"/>
      <c r="BL843" s="22"/>
      <c r="BM843" s="22"/>
      <c r="BN843" s="22"/>
      <c r="BO843" s="22"/>
      <c r="BP843" s="22"/>
      <c r="BQ843" s="22"/>
      <c r="BR843" s="22"/>
      <c r="BS843" s="22"/>
      <c r="BT843" s="22"/>
      <c r="BU843" s="22"/>
      <c r="BV843" s="22"/>
      <c r="BW843" s="22"/>
      <c r="BX843" s="22"/>
      <c r="BY843" s="22"/>
      <c r="BZ843" s="22"/>
      <c r="CA843" s="22"/>
      <c r="CB843" s="22"/>
      <c r="CC843" s="22"/>
      <c r="CD843" s="22"/>
      <c r="CE843" s="22"/>
      <c r="CF843" s="22"/>
      <c r="CG843" s="22"/>
      <c r="CH843" s="22"/>
      <c r="CI843" s="22"/>
      <c r="CJ843" s="22"/>
      <c r="CK843" s="22"/>
      <c r="CL843" s="22"/>
      <c r="CM843" s="22"/>
      <c r="CN843" s="22"/>
      <c r="CO843" s="22"/>
      <c r="CP843" s="22"/>
      <c r="CQ843" s="22"/>
      <c r="CR843" s="22"/>
      <c r="CS843" s="22"/>
      <c r="CT843" s="22"/>
      <c r="CU843" s="22"/>
      <c r="CV843" s="22"/>
      <c r="CW843" s="22"/>
      <c r="CX843" s="22"/>
      <c r="CY843" s="22"/>
      <c r="CZ843" s="22"/>
      <c r="DA843" s="22"/>
      <c r="DB843" s="22"/>
      <c r="DC843" s="22"/>
      <c r="DD843" s="22"/>
    </row>
    <row r="844" spans="1:108" s="68" customFormat="1" ht="12.75">
      <c r="A844" s="22"/>
      <c r="B844" s="22"/>
      <c r="C844" s="22"/>
      <c r="D844" s="38"/>
      <c r="E844" s="22"/>
      <c r="F844" s="22"/>
      <c r="G844" s="22"/>
      <c r="H844" s="67"/>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c r="BF844" s="22"/>
      <c r="BG844" s="22"/>
      <c r="BH844" s="22"/>
      <c r="BI844" s="22"/>
      <c r="BJ844" s="22"/>
      <c r="BK844" s="22"/>
      <c r="BL844" s="22"/>
      <c r="BM844" s="22"/>
      <c r="BN844" s="22"/>
      <c r="BO844" s="22"/>
      <c r="BP844" s="22"/>
      <c r="BQ844" s="22"/>
      <c r="BR844" s="22"/>
      <c r="BS844" s="22"/>
      <c r="BT844" s="22"/>
      <c r="BU844" s="22"/>
      <c r="BV844" s="22"/>
      <c r="BW844" s="22"/>
      <c r="BX844" s="22"/>
      <c r="BY844" s="22"/>
      <c r="BZ844" s="22"/>
      <c r="CA844" s="22"/>
      <c r="CB844" s="22"/>
      <c r="CC844" s="22"/>
      <c r="CD844" s="22"/>
      <c r="CE844" s="22"/>
      <c r="CF844" s="22"/>
      <c r="CG844" s="22"/>
      <c r="CH844" s="22"/>
      <c r="CI844" s="22"/>
      <c r="CJ844" s="22"/>
      <c r="CK844" s="22"/>
      <c r="CL844" s="22"/>
      <c r="CM844" s="22"/>
      <c r="CN844" s="22"/>
      <c r="CO844" s="22"/>
      <c r="CP844" s="22"/>
      <c r="CQ844" s="22"/>
      <c r="CR844" s="22"/>
      <c r="CS844" s="22"/>
      <c r="CT844" s="22"/>
      <c r="CU844" s="22"/>
      <c r="CV844" s="22"/>
      <c r="CW844" s="22"/>
      <c r="CX844" s="22"/>
      <c r="CY844" s="22"/>
      <c r="CZ844" s="22"/>
      <c r="DA844" s="22"/>
      <c r="DB844" s="22"/>
      <c r="DC844" s="22"/>
      <c r="DD844" s="22"/>
    </row>
    <row r="845" spans="1:108" s="68" customFormat="1" ht="12.75">
      <c r="A845" s="22"/>
      <c r="B845" s="22"/>
      <c r="C845" s="22"/>
      <c r="D845" s="38"/>
      <c r="E845" s="22"/>
      <c r="F845" s="22"/>
      <c r="G845" s="22"/>
      <c r="H845" s="67"/>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22"/>
      <c r="CM845" s="22"/>
      <c r="CN845" s="22"/>
      <c r="CO845" s="22"/>
      <c r="CP845" s="22"/>
      <c r="CQ845" s="22"/>
      <c r="CR845" s="22"/>
      <c r="CS845" s="22"/>
      <c r="CT845" s="22"/>
      <c r="CU845" s="22"/>
      <c r="CV845" s="22"/>
      <c r="CW845" s="22"/>
      <c r="CX845" s="22"/>
      <c r="CY845" s="22"/>
      <c r="CZ845" s="22"/>
      <c r="DA845" s="22"/>
      <c r="DB845" s="22"/>
      <c r="DC845" s="22"/>
      <c r="DD845" s="22"/>
    </row>
    <row r="846" spans="1:108" s="68" customFormat="1" ht="12.75">
      <c r="A846" s="22"/>
      <c r="B846" s="22"/>
      <c r="C846" s="22"/>
      <c r="D846" s="38"/>
      <c r="E846" s="22"/>
      <c r="F846" s="22"/>
      <c r="G846" s="22"/>
      <c r="H846" s="67"/>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row>
    <row r="847" spans="1:108" s="68" customFormat="1" ht="12.75">
      <c r="A847" s="22"/>
      <c r="B847" s="22"/>
      <c r="C847" s="22"/>
      <c r="D847" s="38"/>
      <c r="E847" s="22"/>
      <c r="F847" s="22"/>
      <c r="G847" s="22"/>
      <c r="H847" s="67"/>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c r="BF847" s="22"/>
      <c r="BG847" s="22"/>
      <c r="BH847" s="22"/>
      <c r="BI847" s="22"/>
      <c r="BJ847" s="22"/>
      <c r="BK847" s="22"/>
      <c r="BL847" s="22"/>
      <c r="BM847" s="22"/>
      <c r="BN847" s="22"/>
      <c r="BO847" s="22"/>
      <c r="BP847" s="22"/>
      <c r="BQ847" s="22"/>
      <c r="BR847" s="22"/>
      <c r="BS847" s="22"/>
      <c r="BT847" s="22"/>
      <c r="BU847" s="22"/>
      <c r="BV847" s="22"/>
      <c r="BW847" s="22"/>
      <c r="BX847" s="22"/>
      <c r="BY847" s="22"/>
      <c r="BZ847" s="22"/>
      <c r="CA847" s="22"/>
      <c r="CB847" s="22"/>
      <c r="CC847" s="22"/>
      <c r="CD847" s="22"/>
      <c r="CE847" s="22"/>
      <c r="CF847" s="22"/>
      <c r="CG847" s="22"/>
      <c r="CH847" s="22"/>
      <c r="CI847" s="22"/>
      <c r="CJ847" s="22"/>
      <c r="CK847" s="22"/>
      <c r="CL847" s="22"/>
      <c r="CM847" s="22"/>
      <c r="CN847" s="22"/>
      <c r="CO847" s="22"/>
      <c r="CP847" s="22"/>
      <c r="CQ847" s="22"/>
      <c r="CR847" s="22"/>
      <c r="CS847" s="22"/>
      <c r="CT847" s="22"/>
      <c r="CU847" s="22"/>
      <c r="CV847" s="22"/>
      <c r="CW847" s="22"/>
      <c r="CX847" s="22"/>
      <c r="CY847" s="22"/>
      <c r="CZ847" s="22"/>
      <c r="DA847" s="22"/>
      <c r="DB847" s="22"/>
      <c r="DC847" s="22"/>
      <c r="DD847" s="22"/>
    </row>
    <row r="848" spans="1:108" s="68" customFormat="1" ht="12.75">
      <c r="A848" s="22"/>
      <c r="B848" s="22"/>
      <c r="C848" s="22"/>
      <c r="D848" s="38"/>
      <c r="E848" s="22"/>
      <c r="F848" s="22"/>
      <c r="G848" s="22"/>
      <c r="H848" s="67"/>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c r="BF848" s="22"/>
      <c r="BG848" s="22"/>
      <c r="BH848" s="22"/>
      <c r="BI848" s="22"/>
      <c r="BJ848" s="22"/>
      <c r="BK848" s="22"/>
      <c r="BL848" s="22"/>
      <c r="BM848" s="22"/>
      <c r="BN848" s="22"/>
      <c r="BO848" s="22"/>
      <c r="BP848" s="22"/>
      <c r="BQ848" s="22"/>
      <c r="BR848" s="22"/>
      <c r="BS848" s="22"/>
      <c r="BT848" s="22"/>
      <c r="BU848" s="22"/>
      <c r="BV848" s="22"/>
      <c r="BW848" s="22"/>
      <c r="BX848" s="22"/>
      <c r="BY848" s="22"/>
      <c r="BZ848" s="22"/>
      <c r="CA848" s="22"/>
      <c r="CB848" s="22"/>
      <c r="CC848" s="22"/>
      <c r="CD848" s="22"/>
      <c r="CE848" s="22"/>
      <c r="CF848" s="22"/>
      <c r="CG848" s="22"/>
      <c r="CH848" s="22"/>
      <c r="CI848" s="22"/>
      <c r="CJ848" s="22"/>
      <c r="CK848" s="22"/>
      <c r="CL848" s="22"/>
      <c r="CM848" s="22"/>
      <c r="CN848" s="22"/>
      <c r="CO848" s="22"/>
      <c r="CP848" s="22"/>
      <c r="CQ848" s="22"/>
      <c r="CR848" s="22"/>
      <c r="CS848" s="22"/>
      <c r="CT848" s="22"/>
      <c r="CU848" s="22"/>
      <c r="CV848" s="22"/>
      <c r="CW848" s="22"/>
      <c r="CX848" s="22"/>
      <c r="CY848" s="22"/>
      <c r="CZ848" s="22"/>
      <c r="DA848" s="22"/>
      <c r="DB848" s="22"/>
      <c r="DC848" s="22"/>
      <c r="DD848" s="22"/>
    </row>
    <row r="849" spans="1:108" s="68" customFormat="1" ht="12.75">
      <c r="A849" s="22"/>
      <c r="B849" s="22"/>
      <c r="C849" s="22"/>
      <c r="D849" s="38"/>
      <c r="E849" s="22"/>
      <c r="F849" s="22"/>
      <c r="G849" s="22"/>
      <c r="H849" s="67"/>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c r="BF849" s="22"/>
      <c r="BG849" s="22"/>
      <c r="BH849" s="22"/>
      <c r="BI849" s="22"/>
      <c r="BJ849" s="22"/>
      <c r="BK849" s="22"/>
      <c r="BL849" s="22"/>
      <c r="BM849" s="22"/>
      <c r="BN849" s="22"/>
      <c r="BO849" s="22"/>
      <c r="BP849" s="22"/>
      <c r="BQ849" s="22"/>
      <c r="BR849" s="22"/>
      <c r="BS849" s="22"/>
      <c r="BT849" s="22"/>
      <c r="BU849" s="22"/>
      <c r="BV849" s="22"/>
      <c r="BW849" s="22"/>
      <c r="BX849" s="22"/>
      <c r="BY849" s="22"/>
      <c r="BZ849" s="22"/>
      <c r="CA849" s="22"/>
      <c r="CB849" s="22"/>
      <c r="CC849" s="22"/>
      <c r="CD849" s="22"/>
      <c r="CE849" s="22"/>
      <c r="CF849" s="22"/>
      <c r="CG849" s="22"/>
      <c r="CH849" s="22"/>
      <c r="CI849" s="22"/>
      <c r="CJ849" s="22"/>
      <c r="CK849" s="22"/>
      <c r="CL849" s="22"/>
      <c r="CM849" s="22"/>
      <c r="CN849" s="22"/>
      <c r="CO849" s="22"/>
      <c r="CP849" s="22"/>
      <c r="CQ849" s="22"/>
      <c r="CR849" s="22"/>
      <c r="CS849" s="22"/>
      <c r="CT849" s="22"/>
      <c r="CU849" s="22"/>
      <c r="CV849" s="22"/>
      <c r="CW849" s="22"/>
      <c r="CX849" s="22"/>
      <c r="CY849" s="22"/>
      <c r="CZ849" s="22"/>
      <c r="DA849" s="22"/>
      <c r="DB849" s="22"/>
      <c r="DC849" s="22"/>
      <c r="DD849" s="22"/>
    </row>
    <row r="850" spans="1:108" s="68" customFormat="1" ht="12.75">
      <c r="A850" s="22"/>
      <c r="B850" s="22"/>
      <c r="C850" s="22"/>
      <c r="D850" s="38"/>
      <c r="E850" s="22"/>
      <c r="F850" s="22"/>
      <c r="G850" s="22"/>
      <c r="H850" s="67"/>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c r="BF850" s="22"/>
      <c r="BG850" s="22"/>
      <c r="BH850" s="22"/>
      <c r="BI850" s="22"/>
      <c r="BJ850" s="22"/>
      <c r="BK850" s="22"/>
      <c r="BL850" s="22"/>
      <c r="BM850" s="22"/>
      <c r="BN850" s="22"/>
      <c r="BO850" s="22"/>
      <c r="BP850" s="22"/>
      <c r="BQ850" s="22"/>
      <c r="BR850" s="22"/>
      <c r="BS850" s="22"/>
      <c r="BT850" s="22"/>
      <c r="BU850" s="22"/>
      <c r="BV850" s="22"/>
      <c r="BW850" s="22"/>
      <c r="BX850" s="22"/>
      <c r="BY850" s="22"/>
      <c r="BZ850" s="22"/>
      <c r="CA850" s="22"/>
      <c r="CB850" s="22"/>
      <c r="CC850" s="22"/>
      <c r="CD850" s="22"/>
      <c r="CE850" s="22"/>
      <c r="CF850" s="22"/>
      <c r="CG850" s="22"/>
      <c r="CH850" s="22"/>
      <c r="CI850" s="22"/>
      <c r="CJ850" s="22"/>
      <c r="CK850" s="22"/>
      <c r="CL850" s="22"/>
      <c r="CM850" s="22"/>
      <c r="CN850" s="22"/>
      <c r="CO850" s="22"/>
      <c r="CP850" s="22"/>
      <c r="CQ850" s="22"/>
      <c r="CR850" s="22"/>
      <c r="CS850" s="22"/>
      <c r="CT850" s="22"/>
      <c r="CU850" s="22"/>
      <c r="CV850" s="22"/>
      <c r="CW850" s="22"/>
      <c r="CX850" s="22"/>
      <c r="CY850" s="22"/>
      <c r="CZ850" s="22"/>
      <c r="DA850" s="22"/>
      <c r="DB850" s="22"/>
      <c r="DC850" s="22"/>
      <c r="DD850" s="22"/>
    </row>
    <row r="851" spans="1:108" s="68" customFormat="1" ht="12.75">
      <c r="A851" s="22"/>
      <c r="B851" s="22"/>
      <c r="C851" s="22"/>
      <c r="D851" s="38"/>
      <c r="E851" s="22"/>
      <c r="F851" s="22"/>
      <c r="G851" s="22"/>
      <c r="H851" s="67"/>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c r="BF851" s="22"/>
      <c r="BG851" s="22"/>
      <c r="BH851" s="22"/>
      <c r="BI851" s="22"/>
      <c r="BJ851" s="22"/>
      <c r="BK851" s="22"/>
      <c r="BL851" s="22"/>
      <c r="BM851" s="22"/>
      <c r="BN851" s="22"/>
      <c r="BO851" s="22"/>
      <c r="BP851" s="22"/>
      <c r="BQ851" s="22"/>
      <c r="BR851" s="22"/>
      <c r="BS851" s="22"/>
      <c r="BT851" s="22"/>
      <c r="BU851" s="22"/>
      <c r="BV851" s="22"/>
      <c r="BW851" s="22"/>
      <c r="BX851" s="22"/>
      <c r="BY851" s="22"/>
      <c r="BZ851" s="22"/>
      <c r="CA851" s="22"/>
      <c r="CB851" s="22"/>
      <c r="CC851" s="22"/>
      <c r="CD851" s="22"/>
      <c r="CE851" s="22"/>
      <c r="CF851" s="22"/>
      <c r="CG851" s="22"/>
      <c r="CH851" s="22"/>
      <c r="CI851" s="22"/>
      <c r="CJ851" s="22"/>
      <c r="CK851" s="22"/>
      <c r="CL851" s="22"/>
      <c r="CM851" s="22"/>
      <c r="CN851" s="22"/>
      <c r="CO851" s="22"/>
      <c r="CP851" s="22"/>
      <c r="CQ851" s="22"/>
      <c r="CR851" s="22"/>
      <c r="CS851" s="22"/>
      <c r="CT851" s="22"/>
      <c r="CU851" s="22"/>
      <c r="CV851" s="22"/>
      <c r="CW851" s="22"/>
      <c r="CX851" s="22"/>
      <c r="CY851" s="22"/>
      <c r="CZ851" s="22"/>
      <c r="DA851" s="22"/>
      <c r="DB851" s="22"/>
      <c r="DC851" s="22"/>
      <c r="DD851" s="22"/>
    </row>
    <row r="852" spans="1:108" s="68" customFormat="1" ht="12.75">
      <c r="A852" s="22"/>
      <c r="B852" s="22"/>
      <c r="C852" s="22"/>
      <c r="D852" s="38"/>
      <c r="E852" s="22"/>
      <c r="F852" s="22"/>
      <c r="G852" s="22"/>
      <c r="H852" s="67"/>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row>
    <row r="853" spans="1:108" s="68" customFormat="1" ht="12.75">
      <c r="A853" s="22"/>
      <c r="B853" s="22"/>
      <c r="C853" s="22"/>
      <c r="D853" s="38"/>
      <c r="E853" s="22"/>
      <c r="F853" s="22"/>
      <c r="G853" s="22"/>
      <c r="H853" s="67"/>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c r="BF853" s="22"/>
      <c r="BG853" s="22"/>
      <c r="BH853" s="22"/>
      <c r="BI853" s="22"/>
      <c r="BJ853" s="22"/>
      <c r="BK853" s="22"/>
      <c r="BL853" s="22"/>
      <c r="BM853" s="22"/>
      <c r="BN853" s="22"/>
      <c r="BO853" s="22"/>
      <c r="BP853" s="22"/>
      <c r="BQ853" s="22"/>
      <c r="BR853" s="22"/>
      <c r="BS853" s="22"/>
      <c r="BT853" s="22"/>
      <c r="BU853" s="22"/>
      <c r="BV853" s="22"/>
      <c r="BW853" s="22"/>
      <c r="BX853" s="22"/>
      <c r="BY853" s="22"/>
      <c r="BZ853" s="22"/>
      <c r="CA853" s="22"/>
      <c r="CB853" s="22"/>
      <c r="CC853" s="22"/>
      <c r="CD853" s="22"/>
      <c r="CE853" s="22"/>
      <c r="CF853" s="22"/>
      <c r="CG853" s="22"/>
      <c r="CH853" s="22"/>
      <c r="CI853" s="22"/>
      <c r="CJ853" s="22"/>
      <c r="CK853" s="22"/>
      <c r="CL853" s="22"/>
      <c r="CM853" s="22"/>
      <c r="CN853" s="22"/>
      <c r="CO853" s="22"/>
      <c r="CP853" s="22"/>
      <c r="CQ853" s="22"/>
      <c r="CR853" s="22"/>
      <c r="CS853" s="22"/>
      <c r="CT853" s="22"/>
      <c r="CU853" s="22"/>
      <c r="CV853" s="22"/>
      <c r="CW853" s="22"/>
      <c r="CX853" s="22"/>
      <c r="CY853" s="22"/>
      <c r="CZ853" s="22"/>
      <c r="DA853" s="22"/>
      <c r="DB853" s="22"/>
      <c r="DC853" s="22"/>
      <c r="DD853" s="22"/>
    </row>
    <row r="854" spans="1:108" s="68" customFormat="1" ht="12.75">
      <c r="A854" s="22"/>
      <c r="B854" s="22"/>
      <c r="C854" s="22"/>
      <c r="D854" s="38"/>
      <c r="E854" s="22"/>
      <c r="F854" s="22"/>
      <c r="G854" s="22"/>
      <c r="H854" s="67"/>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22"/>
      <c r="CM854" s="22"/>
      <c r="CN854" s="22"/>
      <c r="CO854" s="22"/>
      <c r="CP854" s="22"/>
      <c r="CQ854" s="22"/>
      <c r="CR854" s="22"/>
      <c r="CS854" s="22"/>
      <c r="CT854" s="22"/>
      <c r="CU854" s="22"/>
      <c r="CV854" s="22"/>
      <c r="CW854" s="22"/>
      <c r="CX854" s="22"/>
      <c r="CY854" s="22"/>
      <c r="CZ854" s="22"/>
      <c r="DA854" s="22"/>
      <c r="DB854" s="22"/>
      <c r="DC854" s="22"/>
      <c r="DD854" s="22"/>
    </row>
    <row r="855" spans="1:108" s="68" customFormat="1" ht="12.75">
      <c r="A855" s="22"/>
      <c r="B855" s="22"/>
      <c r="C855" s="22"/>
      <c r="D855" s="38"/>
      <c r="E855" s="22"/>
      <c r="F855" s="22"/>
      <c r="G855" s="22"/>
      <c r="H855" s="67"/>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c r="BF855" s="22"/>
      <c r="BG855" s="22"/>
      <c r="BH855" s="22"/>
      <c r="BI855" s="22"/>
      <c r="BJ855" s="22"/>
      <c r="BK855" s="22"/>
      <c r="BL855" s="22"/>
      <c r="BM855" s="22"/>
      <c r="BN855" s="22"/>
      <c r="BO855" s="22"/>
      <c r="BP855" s="22"/>
      <c r="BQ855" s="22"/>
      <c r="BR855" s="22"/>
      <c r="BS855" s="22"/>
      <c r="BT855" s="22"/>
      <c r="BU855" s="22"/>
      <c r="BV855" s="22"/>
      <c r="BW855" s="22"/>
      <c r="BX855" s="22"/>
      <c r="BY855" s="22"/>
      <c r="BZ855" s="22"/>
      <c r="CA855" s="22"/>
      <c r="CB855" s="22"/>
      <c r="CC855" s="22"/>
      <c r="CD855" s="22"/>
      <c r="CE855" s="22"/>
      <c r="CF855" s="22"/>
      <c r="CG855" s="22"/>
      <c r="CH855" s="22"/>
      <c r="CI855" s="22"/>
      <c r="CJ855" s="22"/>
      <c r="CK855" s="22"/>
      <c r="CL855" s="22"/>
      <c r="CM855" s="22"/>
      <c r="CN855" s="22"/>
      <c r="CO855" s="22"/>
      <c r="CP855" s="22"/>
      <c r="CQ855" s="22"/>
      <c r="CR855" s="22"/>
      <c r="CS855" s="22"/>
      <c r="CT855" s="22"/>
      <c r="CU855" s="22"/>
      <c r="CV855" s="22"/>
      <c r="CW855" s="22"/>
      <c r="CX855" s="22"/>
      <c r="CY855" s="22"/>
      <c r="CZ855" s="22"/>
      <c r="DA855" s="22"/>
      <c r="DB855" s="22"/>
      <c r="DC855" s="22"/>
      <c r="DD855" s="22"/>
    </row>
    <row r="856" spans="1:108" s="68" customFormat="1" ht="12.75">
      <c r="A856" s="22"/>
      <c r="B856" s="22"/>
      <c r="C856" s="22"/>
      <c r="D856" s="38"/>
      <c r="E856" s="22"/>
      <c r="F856" s="22"/>
      <c r="G856" s="22"/>
      <c r="H856" s="67"/>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22"/>
      <c r="DC856" s="22"/>
      <c r="DD856" s="22"/>
    </row>
    <row r="857" spans="1:108" s="68" customFormat="1" ht="12.75">
      <c r="A857" s="22"/>
      <c r="B857" s="22"/>
      <c r="C857" s="22"/>
      <c r="D857" s="38"/>
      <c r="E857" s="22"/>
      <c r="F857" s="22"/>
      <c r="G857" s="22"/>
      <c r="H857" s="67"/>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c r="BF857" s="22"/>
      <c r="BG857" s="22"/>
      <c r="BH857" s="22"/>
      <c r="BI857" s="22"/>
      <c r="BJ857" s="22"/>
      <c r="BK857" s="22"/>
      <c r="BL857" s="22"/>
      <c r="BM857" s="22"/>
      <c r="BN857" s="22"/>
      <c r="BO857" s="22"/>
      <c r="BP857" s="22"/>
      <c r="BQ857" s="22"/>
      <c r="BR857" s="22"/>
      <c r="BS857" s="22"/>
      <c r="BT857" s="22"/>
      <c r="BU857" s="22"/>
      <c r="BV857" s="22"/>
      <c r="BW857" s="22"/>
      <c r="BX857" s="22"/>
      <c r="BY857" s="22"/>
      <c r="BZ857" s="22"/>
      <c r="CA857" s="22"/>
      <c r="CB857" s="22"/>
      <c r="CC857" s="22"/>
      <c r="CD857" s="22"/>
      <c r="CE857" s="22"/>
      <c r="CF857" s="22"/>
      <c r="CG857" s="22"/>
      <c r="CH857" s="22"/>
      <c r="CI857" s="22"/>
      <c r="CJ857" s="22"/>
      <c r="CK857" s="22"/>
      <c r="CL857" s="22"/>
      <c r="CM857" s="22"/>
      <c r="CN857" s="22"/>
      <c r="CO857" s="22"/>
      <c r="CP857" s="22"/>
      <c r="CQ857" s="22"/>
      <c r="CR857" s="22"/>
      <c r="CS857" s="22"/>
      <c r="CT857" s="22"/>
      <c r="CU857" s="22"/>
      <c r="CV857" s="22"/>
      <c r="CW857" s="22"/>
      <c r="CX857" s="22"/>
      <c r="CY857" s="22"/>
      <c r="CZ857" s="22"/>
      <c r="DA857" s="22"/>
      <c r="DB857" s="22"/>
      <c r="DC857" s="22"/>
      <c r="DD857" s="22"/>
    </row>
    <row r="858" spans="1:108" s="68" customFormat="1" ht="12.75">
      <c r="A858" s="22"/>
      <c r="B858" s="22"/>
      <c r="C858" s="22"/>
      <c r="D858" s="38"/>
      <c r="E858" s="22"/>
      <c r="F858" s="22"/>
      <c r="G858" s="22"/>
      <c r="H858" s="67"/>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c r="BF858" s="22"/>
      <c r="BG858" s="22"/>
      <c r="BH858" s="22"/>
      <c r="BI858" s="22"/>
      <c r="BJ858" s="22"/>
      <c r="BK858" s="22"/>
      <c r="BL858" s="22"/>
      <c r="BM858" s="22"/>
      <c r="BN858" s="22"/>
      <c r="BO858" s="22"/>
      <c r="BP858" s="22"/>
      <c r="BQ858" s="22"/>
      <c r="BR858" s="22"/>
      <c r="BS858" s="22"/>
      <c r="BT858" s="22"/>
      <c r="BU858" s="22"/>
      <c r="BV858" s="22"/>
      <c r="BW858" s="22"/>
      <c r="BX858" s="22"/>
      <c r="BY858" s="22"/>
      <c r="BZ858" s="22"/>
      <c r="CA858" s="22"/>
      <c r="CB858" s="22"/>
      <c r="CC858" s="22"/>
      <c r="CD858" s="22"/>
      <c r="CE858" s="22"/>
      <c r="CF858" s="22"/>
      <c r="CG858" s="22"/>
      <c r="CH858" s="22"/>
      <c r="CI858" s="22"/>
      <c r="CJ858" s="22"/>
      <c r="CK858" s="22"/>
      <c r="CL858" s="22"/>
      <c r="CM858" s="22"/>
      <c r="CN858" s="22"/>
      <c r="CO858" s="22"/>
      <c r="CP858" s="22"/>
      <c r="CQ858" s="22"/>
      <c r="CR858" s="22"/>
      <c r="CS858" s="22"/>
      <c r="CT858" s="22"/>
      <c r="CU858" s="22"/>
      <c r="CV858" s="22"/>
      <c r="CW858" s="22"/>
      <c r="CX858" s="22"/>
      <c r="CY858" s="22"/>
      <c r="CZ858" s="22"/>
      <c r="DA858" s="22"/>
      <c r="DB858" s="22"/>
      <c r="DC858" s="22"/>
      <c r="DD858" s="22"/>
    </row>
    <row r="859" spans="1:108" s="68" customFormat="1" ht="12.75">
      <c r="A859" s="22"/>
      <c r="B859" s="22"/>
      <c r="C859" s="22"/>
      <c r="D859" s="38"/>
      <c r="E859" s="22"/>
      <c r="F859" s="22"/>
      <c r="G859" s="22"/>
      <c r="H859" s="67"/>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c r="BF859" s="22"/>
      <c r="BG859" s="22"/>
      <c r="BH859" s="22"/>
      <c r="BI859" s="22"/>
      <c r="BJ859" s="22"/>
      <c r="BK859" s="22"/>
      <c r="BL859" s="22"/>
      <c r="BM859" s="22"/>
      <c r="BN859" s="22"/>
      <c r="BO859" s="22"/>
      <c r="BP859" s="22"/>
      <c r="BQ859" s="22"/>
      <c r="BR859" s="22"/>
      <c r="BS859" s="22"/>
      <c r="BT859" s="22"/>
      <c r="BU859" s="22"/>
      <c r="BV859" s="22"/>
      <c r="BW859" s="22"/>
      <c r="BX859" s="22"/>
      <c r="BY859" s="22"/>
      <c r="BZ859" s="22"/>
      <c r="CA859" s="22"/>
      <c r="CB859" s="22"/>
      <c r="CC859" s="22"/>
      <c r="CD859" s="22"/>
      <c r="CE859" s="22"/>
      <c r="CF859" s="22"/>
      <c r="CG859" s="22"/>
      <c r="CH859" s="22"/>
      <c r="CI859" s="22"/>
      <c r="CJ859" s="22"/>
      <c r="CK859" s="22"/>
      <c r="CL859" s="22"/>
      <c r="CM859" s="22"/>
      <c r="CN859" s="22"/>
      <c r="CO859" s="22"/>
      <c r="CP859" s="22"/>
      <c r="CQ859" s="22"/>
      <c r="CR859" s="22"/>
      <c r="CS859" s="22"/>
      <c r="CT859" s="22"/>
      <c r="CU859" s="22"/>
      <c r="CV859" s="22"/>
      <c r="CW859" s="22"/>
      <c r="CX859" s="22"/>
      <c r="CY859" s="22"/>
      <c r="CZ859" s="22"/>
      <c r="DA859" s="22"/>
      <c r="DB859" s="22"/>
      <c r="DC859" s="22"/>
      <c r="DD859" s="22"/>
    </row>
    <row r="860" spans="1:108" s="68" customFormat="1" ht="12.75">
      <c r="A860" s="22"/>
      <c r="B860" s="22"/>
      <c r="C860" s="22"/>
      <c r="D860" s="38"/>
      <c r="E860" s="22"/>
      <c r="F860" s="22"/>
      <c r="G860" s="22"/>
      <c r="H860" s="67"/>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c r="BF860" s="22"/>
      <c r="BG860" s="22"/>
      <c r="BH860" s="22"/>
      <c r="BI860" s="22"/>
      <c r="BJ860" s="22"/>
      <c r="BK860" s="22"/>
      <c r="BL860" s="22"/>
      <c r="BM860" s="22"/>
      <c r="BN860" s="22"/>
      <c r="BO860" s="22"/>
      <c r="BP860" s="22"/>
      <c r="BQ860" s="22"/>
      <c r="BR860" s="22"/>
      <c r="BS860" s="22"/>
      <c r="BT860" s="22"/>
      <c r="BU860" s="22"/>
      <c r="BV860" s="22"/>
      <c r="BW860" s="22"/>
      <c r="BX860" s="22"/>
      <c r="BY860" s="22"/>
      <c r="BZ860" s="22"/>
      <c r="CA860" s="22"/>
      <c r="CB860" s="22"/>
      <c r="CC860" s="22"/>
      <c r="CD860" s="22"/>
      <c r="CE860" s="22"/>
      <c r="CF860" s="22"/>
      <c r="CG860" s="22"/>
      <c r="CH860" s="22"/>
      <c r="CI860" s="22"/>
      <c r="CJ860" s="22"/>
      <c r="CK860" s="22"/>
      <c r="CL860" s="22"/>
      <c r="CM860" s="22"/>
      <c r="CN860" s="22"/>
      <c r="CO860" s="22"/>
      <c r="CP860" s="22"/>
      <c r="CQ860" s="22"/>
      <c r="CR860" s="22"/>
      <c r="CS860" s="22"/>
      <c r="CT860" s="22"/>
      <c r="CU860" s="22"/>
      <c r="CV860" s="22"/>
      <c r="CW860" s="22"/>
      <c r="CX860" s="22"/>
      <c r="CY860" s="22"/>
      <c r="CZ860" s="22"/>
      <c r="DA860" s="22"/>
      <c r="DB860" s="22"/>
      <c r="DC860" s="22"/>
      <c r="DD860" s="22"/>
    </row>
    <row r="861" spans="1:108" s="68" customFormat="1" ht="12.75">
      <c r="A861" s="22"/>
      <c r="B861" s="22"/>
      <c r="C861" s="22"/>
      <c r="D861" s="38"/>
      <c r="E861" s="22"/>
      <c r="F861" s="22"/>
      <c r="G861" s="22"/>
      <c r="H861" s="67"/>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c r="BF861" s="22"/>
      <c r="BG861" s="22"/>
      <c r="BH861" s="22"/>
      <c r="BI861" s="22"/>
      <c r="BJ861" s="22"/>
      <c r="BK861" s="22"/>
      <c r="BL861" s="22"/>
      <c r="BM861" s="22"/>
      <c r="BN861" s="22"/>
      <c r="BO861" s="22"/>
      <c r="BP861" s="22"/>
      <c r="BQ861" s="22"/>
      <c r="BR861" s="22"/>
      <c r="BS861" s="22"/>
      <c r="BT861" s="22"/>
      <c r="BU861" s="22"/>
      <c r="BV861" s="22"/>
      <c r="BW861" s="22"/>
      <c r="BX861" s="22"/>
      <c r="BY861" s="22"/>
      <c r="BZ861" s="22"/>
      <c r="CA861" s="22"/>
      <c r="CB861" s="22"/>
      <c r="CC861" s="22"/>
      <c r="CD861" s="22"/>
      <c r="CE861" s="22"/>
      <c r="CF861" s="22"/>
      <c r="CG861" s="22"/>
      <c r="CH861" s="22"/>
      <c r="CI861" s="22"/>
      <c r="CJ861" s="22"/>
      <c r="CK861" s="22"/>
      <c r="CL861" s="22"/>
      <c r="CM861" s="22"/>
      <c r="CN861" s="22"/>
      <c r="CO861" s="22"/>
      <c r="CP861" s="22"/>
      <c r="CQ861" s="22"/>
      <c r="CR861" s="22"/>
      <c r="CS861" s="22"/>
      <c r="CT861" s="22"/>
      <c r="CU861" s="22"/>
      <c r="CV861" s="22"/>
      <c r="CW861" s="22"/>
      <c r="CX861" s="22"/>
      <c r="CY861" s="22"/>
      <c r="CZ861" s="22"/>
      <c r="DA861" s="22"/>
      <c r="DB861" s="22"/>
      <c r="DC861" s="22"/>
      <c r="DD861" s="22"/>
    </row>
    <row r="862" spans="1:108" s="68" customFormat="1" ht="12.75">
      <c r="A862" s="22"/>
      <c r="B862" s="22"/>
      <c r="C862" s="22"/>
      <c r="D862" s="38"/>
      <c r="E862" s="22"/>
      <c r="F862" s="22"/>
      <c r="G862" s="22"/>
      <c r="H862" s="67"/>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c r="BF862" s="22"/>
      <c r="BG862" s="22"/>
      <c r="BH862" s="22"/>
      <c r="BI862" s="22"/>
      <c r="BJ862" s="22"/>
      <c r="BK862" s="22"/>
      <c r="BL862" s="22"/>
      <c r="BM862" s="22"/>
      <c r="BN862" s="22"/>
      <c r="BO862" s="22"/>
      <c r="BP862" s="22"/>
      <c r="BQ862" s="22"/>
      <c r="BR862" s="22"/>
      <c r="BS862" s="22"/>
      <c r="BT862" s="22"/>
      <c r="BU862" s="22"/>
      <c r="BV862" s="22"/>
      <c r="BW862" s="22"/>
      <c r="BX862" s="22"/>
      <c r="BY862" s="22"/>
      <c r="BZ862" s="22"/>
      <c r="CA862" s="22"/>
      <c r="CB862" s="22"/>
      <c r="CC862" s="22"/>
      <c r="CD862" s="22"/>
      <c r="CE862" s="22"/>
      <c r="CF862" s="22"/>
      <c r="CG862" s="22"/>
      <c r="CH862" s="22"/>
      <c r="CI862" s="22"/>
      <c r="CJ862" s="22"/>
      <c r="CK862" s="22"/>
      <c r="CL862" s="22"/>
      <c r="CM862" s="22"/>
      <c r="CN862" s="22"/>
      <c r="CO862" s="22"/>
      <c r="CP862" s="22"/>
      <c r="CQ862" s="22"/>
      <c r="CR862" s="22"/>
      <c r="CS862" s="22"/>
      <c r="CT862" s="22"/>
      <c r="CU862" s="22"/>
      <c r="CV862" s="22"/>
      <c r="CW862" s="22"/>
      <c r="CX862" s="22"/>
      <c r="CY862" s="22"/>
      <c r="CZ862" s="22"/>
      <c r="DA862" s="22"/>
      <c r="DB862" s="22"/>
      <c r="DC862" s="22"/>
      <c r="DD862" s="22"/>
    </row>
    <row r="863" spans="1:108" s="68" customFormat="1" ht="12.75">
      <c r="A863" s="22"/>
      <c r="B863" s="22"/>
      <c r="C863" s="22"/>
      <c r="D863" s="38"/>
      <c r="E863" s="22"/>
      <c r="F863" s="22"/>
      <c r="G863" s="22"/>
      <c r="H863" s="67"/>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c r="BT863" s="22"/>
      <c r="BU863" s="22"/>
      <c r="BV863" s="22"/>
      <c r="BW863" s="22"/>
      <c r="BX863" s="22"/>
      <c r="BY863" s="22"/>
      <c r="BZ863" s="22"/>
      <c r="CA863" s="22"/>
      <c r="CB863" s="22"/>
      <c r="CC863" s="22"/>
      <c r="CD863" s="22"/>
      <c r="CE863" s="22"/>
      <c r="CF863" s="22"/>
      <c r="CG863" s="22"/>
      <c r="CH863" s="22"/>
      <c r="CI863" s="22"/>
      <c r="CJ863" s="22"/>
      <c r="CK863" s="22"/>
      <c r="CL863" s="22"/>
      <c r="CM863" s="22"/>
      <c r="CN863" s="22"/>
      <c r="CO863" s="22"/>
      <c r="CP863" s="22"/>
      <c r="CQ863" s="22"/>
      <c r="CR863" s="22"/>
      <c r="CS863" s="22"/>
      <c r="CT863" s="22"/>
      <c r="CU863" s="22"/>
      <c r="CV863" s="22"/>
      <c r="CW863" s="22"/>
      <c r="CX863" s="22"/>
      <c r="CY863" s="22"/>
      <c r="CZ863" s="22"/>
      <c r="DA863" s="22"/>
      <c r="DB863" s="22"/>
      <c r="DC863" s="22"/>
      <c r="DD863" s="22"/>
    </row>
    <row r="864" spans="1:108" s="68" customFormat="1" ht="12.75">
      <c r="A864" s="22"/>
      <c r="B864" s="22"/>
      <c r="C864" s="22"/>
      <c r="D864" s="38"/>
      <c r="E864" s="22"/>
      <c r="F864" s="22"/>
      <c r="G864" s="22"/>
      <c r="H864" s="67"/>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c r="BT864" s="22"/>
      <c r="BU864" s="22"/>
      <c r="BV864" s="22"/>
      <c r="BW864" s="22"/>
      <c r="BX864" s="22"/>
      <c r="BY864" s="22"/>
      <c r="BZ864" s="22"/>
      <c r="CA864" s="22"/>
      <c r="CB864" s="22"/>
      <c r="CC864" s="22"/>
      <c r="CD864" s="22"/>
      <c r="CE864" s="22"/>
      <c r="CF864" s="22"/>
      <c r="CG864" s="22"/>
      <c r="CH864" s="22"/>
      <c r="CI864" s="22"/>
      <c r="CJ864" s="22"/>
      <c r="CK864" s="22"/>
      <c r="CL864" s="22"/>
      <c r="CM864" s="22"/>
      <c r="CN864" s="22"/>
      <c r="CO864" s="22"/>
      <c r="CP864" s="22"/>
      <c r="CQ864" s="22"/>
      <c r="CR864" s="22"/>
      <c r="CS864" s="22"/>
      <c r="CT864" s="22"/>
      <c r="CU864" s="22"/>
      <c r="CV864" s="22"/>
      <c r="CW864" s="22"/>
      <c r="CX864" s="22"/>
      <c r="CY864" s="22"/>
      <c r="CZ864" s="22"/>
      <c r="DA864" s="22"/>
      <c r="DB864" s="22"/>
      <c r="DC864" s="22"/>
      <c r="DD864" s="22"/>
    </row>
    <row r="865" spans="1:108" s="68" customFormat="1" ht="12.75">
      <c r="A865" s="22"/>
      <c r="B865" s="22"/>
      <c r="C865" s="22"/>
      <c r="D865" s="38"/>
      <c r="E865" s="22"/>
      <c r="F865" s="22"/>
      <c r="G865" s="22"/>
      <c r="H865" s="67"/>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22"/>
      <c r="CM865" s="22"/>
      <c r="CN865" s="22"/>
      <c r="CO865" s="22"/>
      <c r="CP865" s="22"/>
      <c r="CQ865" s="22"/>
      <c r="CR865" s="22"/>
      <c r="CS865" s="22"/>
      <c r="CT865" s="22"/>
      <c r="CU865" s="22"/>
      <c r="CV865" s="22"/>
      <c r="CW865" s="22"/>
      <c r="CX865" s="22"/>
      <c r="CY865" s="22"/>
      <c r="CZ865" s="22"/>
      <c r="DA865" s="22"/>
      <c r="DB865" s="22"/>
      <c r="DC865" s="22"/>
      <c r="DD865" s="22"/>
    </row>
    <row r="866" spans="1:108" s="68" customFormat="1" ht="12.75">
      <c r="A866" s="22"/>
      <c r="B866" s="22"/>
      <c r="C866" s="22"/>
      <c r="D866" s="38"/>
      <c r="E866" s="22"/>
      <c r="F866" s="22"/>
      <c r="G866" s="22"/>
      <c r="H866" s="67"/>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row>
    <row r="867" spans="1:108" s="68" customFormat="1" ht="12.75">
      <c r="A867" s="22"/>
      <c r="B867" s="22"/>
      <c r="C867" s="22"/>
      <c r="D867" s="38"/>
      <c r="E867" s="22"/>
      <c r="F867" s="22"/>
      <c r="G867" s="22"/>
      <c r="H867" s="67"/>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c r="BW867" s="22"/>
      <c r="BX867" s="22"/>
      <c r="BY867" s="22"/>
      <c r="BZ867" s="22"/>
      <c r="CA867" s="22"/>
      <c r="CB867" s="22"/>
      <c r="CC867" s="22"/>
      <c r="CD867" s="22"/>
      <c r="CE867" s="22"/>
      <c r="CF867" s="22"/>
      <c r="CG867" s="22"/>
      <c r="CH867" s="22"/>
      <c r="CI867" s="22"/>
      <c r="CJ867" s="22"/>
      <c r="CK867" s="22"/>
      <c r="CL867" s="22"/>
      <c r="CM867" s="22"/>
      <c r="CN867" s="22"/>
      <c r="CO867" s="22"/>
      <c r="CP867" s="22"/>
      <c r="CQ867" s="22"/>
      <c r="CR867" s="22"/>
      <c r="CS867" s="22"/>
      <c r="CT867" s="22"/>
      <c r="CU867" s="22"/>
      <c r="CV867" s="22"/>
      <c r="CW867" s="22"/>
      <c r="CX867" s="22"/>
      <c r="CY867" s="22"/>
      <c r="CZ867" s="22"/>
      <c r="DA867" s="22"/>
      <c r="DB867" s="22"/>
      <c r="DC867" s="22"/>
      <c r="DD867" s="22"/>
    </row>
    <row r="868" spans="1:108" s="68" customFormat="1" ht="12.75">
      <c r="A868" s="22"/>
      <c r="B868" s="22"/>
      <c r="C868" s="22"/>
      <c r="D868" s="38"/>
      <c r="E868" s="22"/>
      <c r="F868" s="22"/>
      <c r="G868" s="22"/>
      <c r="H868" s="67"/>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c r="BW868" s="22"/>
      <c r="BX868" s="22"/>
      <c r="BY868" s="22"/>
      <c r="BZ868" s="22"/>
      <c r="CA868" s="22"/>
      <c r="CB868" s="22"/>
      <c r="CC868" s="22"/>
      <c r="CD868" s="22"/>
      <c r="CE868" s="22"/>
      <c r="CF868" s="22"/>
      <c r="CG868" s="22"/>
      <c r="CH868" s="22"/>
      <c r="CI868" s="22"/>
      <c r="CJ868" s="22"/>
      <c r="CK868" s="22"/>
      <c r="CL868" s="22"/>
      <c r="CM868" s="22"/>
      <c r="CN868" s="22"/>
      <c r="CO868" s="22"/>
      <c r="CP868" s="22"/>
      <c r="CQ868" s="22"/>
      <c r="CR868" s="22"/>
      <c r="CS868" s="22"/>
      <c r="CT868" s="22"/>
      <c r="CU868" s="22"/>
      <c r="CV868" s="22"/>
      <c r="CW868" s="22"/>
      <c r="CX868" s="22"/>
      <c r="CY868" s="22"/>
      <c r="CZ868" s="22"/>
      <c r="DA868" s="22"/>
      <c r="DB868" s="22"/>
      <c r="DC868" s="22"/>
      <c r="DD868" s="22"/>
    </row>
    <row r="869" spans="1:108" s="68" customFormat="1" ht="12.75">
      <c r="A869" s="22"/>
      <c r="B869" s="22"/>
      <c r="C869" s="22"/>
      <c r="D869" s="38"/>
      <c r="E869" s="22"/>
      <c r="F869" s="22"/>
      <c r="G869" s="22"/>
      <c r="H869" s="67"/>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c r="BW869" s="22"/>
      <c r="BX869" s="22"/>
      <c r="BY869" s="22"/>
      <c r="BZ869" s="22"/>
      <c r="CA869" s="22"/>
      <c r="CB869" s="22"/>
      <c r="CC869" s="22"/>
      <c r="CD869" s="22"/>
      <c r="CE869" s="22"/>
      <c r="CF869" s="22"/>
      <c r="CG869" s="22"/>
      <c r="CH869" s="22"/>
      <c r="CI869" s="22"/>
      <c r="CJ869" s="22"/>
      <c r="CK869" s="22"/>
      <c r="CL869" s="22"/>
      <c r="CM869" s="22"/>
      <c r="CN869" s="22"/>
      <c r="CO869" s="22"/>
      <c r="CP869" s="22"/>
      <c r="CQ869" s="22"/>
      <c r="CR869" s="22"/>
      <c r="CS869" s="22"/>
      <c r="CT869" s="22"/>
      <c r="CU869" s="22"/>
      <c r="CV869" s="22"/>
      <c r="CW869" s="22"/>
      <c r="CX869" s="22"/>
      <c r="CY869" s="22"/>
      <c r="CZ869" s="22"/>
      <c r="DA869" s="22"/>
      <c r="DB869" s="22"/>
      <c r="DC869" s="22"/>
      <c r="DD869" s="22"/>
    </row>
    <row r="870" spans="1:108" s="68" customFormat="1" ht="12.75">
      <c r="A870" s="22"/>
      <c r="B870" s="22"/>
      <c r="C870" s="22"/>
      <c r="D870" s="38"/>
      <c r="E870" s="22"/>
      <c r="F870" s="22"/>
      <c r="G870" s="22"/>
      <c r="H870" s="67"/>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c r="BW870" s="22"/>
      <c r="BX870" s="22"/>
      <c r="BY870" s="22"/>
      <c r="BZ870" s="22"/>
      <c r="CA870" s="22"/>
      <c r="CB870" s="22"/>
      <c r="CC870" s="22"/>
      <c r="CD870" s="22"/>
      <c r="CE870" s="22"/>
      <c r="CF870" s="22"/>
      <c r="CG870" s="22"/>
      <c r="CH870" s="22"/>
      <c r="CI870" s="22"/>
      <c r="CJ870" s="22"/>
      <c r="CK870" s="22"/>
      <c r="CL870" s="22"/>
      <c r="CM870" s="22"/>
      <c r="CN870" s="22"/>
      <c r="CO870" s="22"/>
      <c r="CP870" s="22"/>
      <c r="CQ870" s="22"/>
      <c r="CR870" s="22"/>
      <c r="CS870" s="22"/>
      <c r="CT870" s="22"/>
      <c r="CU870" s="22"/>
      <c r="CV870" s="22"/>
      <c r="CW870" s="22"/>
      <c r="CX870" s="22"/>
      <c r="CY870" s="22"/>
      <c r="CZ870" s="22"/>
      <c r="DA870" s="22"/>
      <c r="DB870" s="22"/>
      <c r="DC870" s="22"/>
      <c r="DD870" s="22"/>
    </row>
    <row r="871" spans="1:108" s="68" customFormat="1" ht="12.75">
      <c r="A871" s="22"/>
      <c r="B871" s="22"/>
      <c r="C871" s="22"/>
      <c r="D871" s="38"/>
      <c r="E871" s="22"/>
      <c r="F871" s="22"/>
      <c r="G871" s="22"/>
      <c r="H871" s="67"/>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c r="BW871" s="22"/>
      <c r="BX871" s="22"/>
      <c r="BY871" s="22"/>
      <c r="BZ871" s="22"/>
      <c r="CA871" s="22"/>
      <c r="CB871" s="22"/>
      <c r="CC871" s="22"/>
      <c r="CD871" s="22"/>
      <c r="CE871" s="22"/>
      <c r="CF871" s="22"/>
      <c r="CG871" s="22"/>
      <c r="CH871" s="22"/>
      <c r="CI871" s="22"/>
      <c r="CJ871" s="22"/>
      <c r="CK871" s="22"/>
      <c r="CL871" s="22"/>
      <c r="CM871" s="22"/>
      <c r="CN871" s="22"/>
      <c r="CO871" s="22"/>
      <c r="CP871" s="22"/>
      <c r="CQ871" s="22"/>
      <c r="CR871" s="22"/>
      <c r="CS871" s="22"/>
      <c r="CT871" s="22"/>
      <c r="CU871" s="22"/>
      <c r="CV871" s="22"/>
      <c r="CW871" s="22"/>
      <c r="CX871" s="22"/>
      <c r="CY871" s="22"/>
      <c r="CZ871" s="22"/>
      <c r="DA871" s="22"/>
      <c r="DB871" s="22"/>
      <c r="DC871" s="22"/>
      <c r="DD871" s="22"/>
    </row>
    <row r="872" spans="1:108" s="68" customFormat="1" ht="12.75">
      <c r="A872" s="22"/>
      <c r="B872" s="22"/>
      <c r="C872" s="22"/>
      <c r="D872" s="38"/>
      <c r="E872" s="22"/>
      <c r="F872" s="22"/>
      <c r="G872" s="22"/>
      <c r="H872" s="67"/>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c r="BW872" s="22"/>
      <c r="BX872" s="22"/>
      <c r="BY872" s="22"/>
      <c r="BZ872" s="22"/>
      <c r="CA872" s="22"/>
      <c r="CB872" s="22"/>
      <c r="CC872" s="22"/>
      <c r="CD872" s="22"/>
      <c r="CE872" s="22"/>
      <c r="CF872" s="22"/>
      <c r="CG872" s="22"/>
      <c r="CH872" s="22"/>
      <c r="CI872" s="22"/>
      <c r="CJ872" s="22"/>
      <c r="CK872" s="22"/>
      <c r="CL872" s="22"/>
      <c r="CM872" s="22"/>
      <c r="CN872" s="22"/>
      <c r="CO872" s="22"/>
      <c r="CP872" s="22"/>
      <c r="CQ872" s="22"/>
      <c r="CR872" s="22"/>
      <c r="CS872" s="22"/>
      <c r="CT872" s="22"/>
      <c r="CU872" s="22"/>
      <c r="CV872" s="22"/>
      <c r="CW872" s="22"/>
      <c r="CX872" s="22"/>
      <c r="CY872" s="22"/>
      <c r="CZ872" s="22"/>
      <c r="DA872" s="22"/>
      <c r="DB872" s="22"/>
      <c r="DC872" s="22"/>
      <c r="DD872" s="22"/>
    </row>
    <row r="873" spans="1:108" s="68" customFormat="1" ht="12.75">
      <c r="A873" s="22"/>
      <c r="B873" s="22"/>
      <c r="C873" s="22"/>
      <c r="D873" s="38"/>
      <c r="E873" s="22"/>
      <c r="F873" s="22"/>
      <c r="G873" s="22"/>
      <c r="H873" s="67"/>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c r="BW873" s="22"/>
      <c r="BX873" s="22"/>
      <c r="BY873" s="22"/>
      <c r="BZ873" s="22"/>
      <c r="CA873" s="22"/>
      <c r="CB873" s="22"/>
      <c r="CC873" s="22"/>
      <c r="CD873" s="22"/>
      <c r="CE873" s="22"/>
      <c r="CF873" s="22"/>
      <c r="CG873" s="22"/>
      <c r="CH873" s="22"/>
      <c r="CI873" s="22"/>
      <c r="CJ873" s="22"/>
      <c r="CK873" s="22"/>
      <c r="CL873" s="22"/>
      <c r="CM873" s="22"/>
      <c r="CN873" s="22"/>
      <c r="CO873" s="22"/>
      <c r="CP873" s="22"/>
      <c r="CQ873" s="22"/>
      <c r="CR873" s="22"/>
      <c r="CS873" s="22"/>
      <c r="CT873" s="22"/>
      <c r="CU873" s="22"/>
      <c r="CV873" s="22"/>
      <c r="CW873" s="22"/>
      <c r="CX873" s="22"/>
      <c r="CY873" s="22"/>
      <c r="CZ873" s="22"/>
      <c r="DA873" s="22"/>
      <c r="DB873" s="22"/>
      <c r="DC873" s="22"/>
      <c r="DD873" s="22"/>
    </row>
    <row r="874" spans="1:108" s="68" customFormat="1" ht="12.75">
      <c r="A874" s="22"/>
      <c r="B874" s="22"/>
      <c r="C874" s="22"/>
      <c r="D874" s="38"/>
      <c r="E874" s="22"/>
      <c r="F874" s="22"/>
      <c r="G874" s="22"/>
      <c r="H874" s="67"/>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c r="BT874" s="22"/>
      <c r="BU874" s="22"/>
      <c r="BV874" s="22"/>
      <c r="BW874" s="22"/>
      <c r="BX874" s="22"/>
      <c r="BY874" s="22"/>
      <c r="BZ874" s="22"/>
      <c r="CA874" s="22"/>
      <c r="CB874" s="22"/>
      <c r="CC874" s="22"/>
      <c r="CD874" s="22"/>
      <c r="CE874" s="22"/>
      <c r="CF874" s="22"/>
      <c r="CG874" s="22"/>
      <c r="CH874" s="22"/>
      <c r="CI874" s="22"/>
      <c r="CJ874" s="22"/>
      <c r="CK874" s="22"/>
      <c r="CL874" s="22"/>
      <c r="CM874" s="22"/>
      <c r="CN874" s="22"/>
      <c r="CO874" s="22"/>
      <c r="CP874" s="22"/>
      <c r="CQ874" s="22"/>
      <c r="CR874" s="22"/>
      <c r="CS874" s="22"/>
      <c r="CT874" s="22"/>
      <c r="CU874" s="22"/>
      <c r="CV874" s="22"/>
      <c r="CW874" s="22"/>
      <c r="CX874" s="22"/>
      <c r="CY874" s="22"/>
      <c r="CZ874" s="22"/>
      <c r="DA874" s="22"/>
      <c r="DB874" s="22"/>
      <c r="DC874" s="22"/>
      <c r="DD874" s="22"/>
    </row>
    <row r="875" spans="1:108" s="68" customFormat="1" ht="12.75">
      <c r="A875" s="22"/>
      <c r="B875" s="22"/>
      <c r="C875" s="22"/>
      <c r="D875" s="38"/>
      <c r="E875" s="22"/>
      <c r="F875" s="22"/>
      <c r="G875" s="22"/>
      <c r="H875" s="67"/>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c r="BT875" s="22"/>
      <c r="BU875" s="22"/>
      <c r="BV875" s="22"/>
      <c r="BW875" s="22"/>
      <c r="BX875" s="22"/>
      <c r="BY875" s="22"/>
      <c r="BZ875" s="22"/>
      <c r="CA875" s="22"/>
      <c r="CB875" s="22"/>
      <c r="CC875" s="22"/>
      <c r="CD875" s="22"/>
      <c r="CE875" s="22"/>
      <c r="CF875" s="22"/>
      <c r="CG875" s="22"/>
      <c r="CH875" s="22"/>
      <c r="CI875" s="22"/>
      <c r="CJ875" s="22"/>
      <c r="CK875" s="22"/>
      <c r="CL875" s="22"/>
      <c r="CM875" s="22"/>
      <c r="CN875" s="22"/>
      <c r="CO875" s="22"/>
      <c r="CP875" s="22"/>
      <c r="CQ875" s="22"/>
      <c r="CR875" s="22"/>
      <c r="CS875" s="22"/>
      <c r="CT875" s="22"/>
      <c r="CU875" s="22"/>
      <c r="CV875" s="22"/>
      <c r="CW875" s="22"/>
      <c r="CX875" s="22"/>
      <c r="CY875" s="22"/>
      <c r="CZ875" s="22"/>
      <c r="DA875" s="22"/>
      <c r="DB875" s="22"/>
      <c r="DC875" s="22"/>
      <c r="DD875" s="22"/>
    </row>
    <row r="876" spans="1:108" s="68" customFormat="1" ht="12.75">
      <c r="A876" s="22"/>
      <c r="B876" s="22"/>
      <c r="C876" s="22"/>
      <c r="D876" s="38"/>
      <c r="E876" s="22"/>
      <c r="F876" s="22"/>
      <c r="G876" s="22"/>
      <c r="H876" s="67"/>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22"/>
      <c r="DC876" s="22"/>
      <c r="DD876" s="22"/>
    </row>
    <row r="877" spans="1:108" s="68" customFormat="1" ht="12.75">
      <c r="A877" s="22"/>
      <c r="B877" s="22"/>
      <c r="C877" s="22"/>
      <c r="D877" s="38"/>
      <c r="E877" s="22"/>
      <c r="F877" s="22"/>
      <c r="G877" s="22"/>
      <c r="H877" s="67"/>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c r="BF877" s="22"/>
      <c r="BG877" s="22"/>
      <c r="BH877" s="22"/>
      <c r="BI877" s="22"/>
      <c r="BJ877" s="22"/>
      <c r="BK877" s="22"/>
      <c r="BL877" s="22"/>
      <c r="BM877" s="22"/>
      <c r="BN877" s="22"/>
      <c r="BO877" s="22"/>
      <c r="BP877" s="22"/>
      <c r="BQ877" s="22"/>
      <c r="BR877" s="22"/>
      <c r="BS877" s="22"/>
      <c r="BT877" s="22"/>
      <c r="BU877" s="22"/>
      <c r="BV877" s="22"/>
      <c r="BW877" s="22"/>
      <c r="BX877" s="22"/>
      <c r="BY877" s="22"/>
      <c r="BZ877" s="22"/>
      <c r="CA877" s="22"/>
      <c r="CB877" s="22"/>
      <c r="CC877" s="22"/>
      <c r="CD877" s="22"/>
      <c r="CE877" s="22"/>
      <c r="CF877" s="22"/>
      <c r="CG877" s="22"/>
      <c r="CH877" s="22"/>
      <c r="CI877" s="22"/>
      <c r="CJ877" s="22"/>
      <c r="CK877" s="22"/>
      <c r="CL877" s="22"/>
      <c r="CM877" s="22"/>
      <c r="CN877" s="22"/>
      <c r="CO877" s="22"/>
      <c r="CP877" s="22"/>
      <c r="CQ877" s="22"/>
      <c r="CR877" s="22"/>
      <c r="CS877" s="22"/>
      <c r="CT877" s="22"/>
      <c r="CU877" s="22"/>
      <c r="CV877" s="22"/>
      <c r="CW877" s="22"/>
      <c r="CX877" s="22"/>
      <c r="CY877" s="22"/>
      <c r="CZ877" s="22"/>
      <c r="DA877" s="22"/>
      <c r="DB877" s="22"/>
      <c r="DC877" s="22"/>
      <c r="DD877" s="22"/>
    </row>
    <row r="878" spans="1:108" s="68" customFormat="1" ht="12.75">
      <c r="A878" s="22"/>
      <c r="B878" s="22"/>
      <c r="C878" s="22"/>
      <c r="D878" s="38"/>
      <c r="E878" s="22"/>
      <c r="F878" s="22"/>
      <c r="G878" s="22"/>
      <c r="H878" s="67"/>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c r="BF878" s="22"/>
      <c r="BG878" s="22"/>
      <c r="BH878" s="22"/>
      <c r="BI878" s="22"/>
      <c r="BJ878" s="22"/>
      <c r="BK878" s="22"/>
      <c r="BL878" s="22"/>
      <c r="BM878" s="22"/>
      <c r="BN878" s="22"/>
      <c r="BO878" s="22"/>
      <c r="BP878" s="22"/>
      <c r="BQ878" s="22"/>
      <c r="BR878" s="22"/>
      <c r="BS878" s="22"/>
      <c r="BT878" s="22"/>
      <c r="BU878" s="22"/>
      <c r="BV878" s="22"/>
      <c r="BW878" s="22"/>
      <c r="BX878" s="22"/>
      <c r="BY878" s="22"/>
      <c r="BZ878" s="22"/>
      <c r="CA878" s="22"/>
      <c r="CB878" s="22"/>
      <c r="CC878" s="22"/>
      <c r="CD878" s="22"/>
      <c r="CE878" s="22"/>
      <c r="CF878" s="22"/>
      <c r="CG878" s="22"/>
      <c r="CH878" s="22"/>
      <c r="CI878" s="22"/>
      <c r="CJ878" s="22"/>
      <c r="CK878" s="22"/>
      <c r="CL878" s="22"/>
      <c r="CM878" s="22"/>
      <c r="CN878" s="22"/>
      <c r="CO878" s="22"/>
      <c r="CP878" s="22"/>
      <c r="CQ878" s="22"/>
      <c r="CR878" s="22"/>
      <c r="CS878" s="22"/>
      <c r="CT878" s="22"/>
      <c r="CU878" s="22"/>
      <c r="CV878" s="22"/>
      <c r="CW878" s="22"/>
      <c r="CX878" s="22"/>
      <c r="CY878" s="22"/>
      <c r="CZ878" s="22"/>
      <c r="DA878" s="22"/>
      <c r="DB878" s="22"/>
      <c r="DC878" s="22"/>
      <c r="DD878" s="22"/>
    </row>
    <row r="879" spans="1:108" s="68" customFormat="1" ht="12.75">
      <c r="A879" s="22"/>
      <c r="B879" s="22"/>
      <c r="C879" s="22"/>
      <c r="D879" s="38"/>
      <c r="E879" s="22"/>
      <c r="F879" s="22"/>
      <c r="G879" s="22"/>
      <c r="H879" s="67"/>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c r="BF879" s="22"/>
      <c r="BG879" s="22"/>
      <c r="BH879" s="22"/>
      <c r="BI879" s="22"/>
      <c r="BJ879" s="22"/>
      <c r="BK879" s="22"/>
      <c r="BL879" s="22"/>
      <c r="BM879" s="22"/>
      <c r="BN879" s="22"/>
      <c r="BO879" s="22"/>
      <c r="BP879" s="22"/>
      <c r="BQ879" s="22"/>
      <c r="BR879" s="22"/>
      <c r="BS879" s="22"/>
      <c r="BT879" s="22"/>
      <c r="BU879" s="22"/>
      <c r="BV879" s="22"/>
      <c r="BW879" s="22"/>
      <c r="BX879" s="22"/>
      <c r="BY879" s="22"/>
      <c r="BZ879" s="22"/>
      <c r="CA879" s="22"/>
      <c r="CB879" s="22"/>
      <c r="CC879" s="22"/>
      <c r="CD879" s="22"/>
      <c r="CE879" s="22"/>
      <c r="CF879" s="22"/>
      <c r="CG879" s="22"/>
      <c r="CH879" s="22"/>
      <c r="CI879" s="22"/>
      <c r="CJ879" s="22"/>
      <c r="CK879" s="22"/>
      <c r="CL879" s="22"/>
      <c r="CM879" s="22"/>
      <c r="CN879" s="22"/>
      <c r="CO879" s="22"/>
      <c r="CP879" s="22"/>
      <c r="CQ879" s="22"/>
      <c r="CR879" s="22"/>
      <c r="CS879" s="22"/>
      <c r="CT879" s="22"/>
      <c r="CU879" s="22"/>
      <c r="CV879" s="22"/>
      <c r="CW879" s="22"/>
      <c r="CX879" s="22"/>
      <c r="CY879" s="22"/>
      <c r="CZ879" s="22"/>
      <c r="DA879" s="22"/>
      <c r="DB879" s="22"/>
      <c r="DC879" s="22"/>
      <c r="DD879" s="22"/>
    </row>
    <row r="880" spans="1:108" s="68" customFormat="1" ht="12.75">
      <c r="A880" s="22"/>
      <c r="B880" s="22"/>
      <c r="C880" s="22"/>
      <c r="D880" s="38"/>
      <c r="E880" s="22"/>
      <c r="F880" s="22"/>
      <c r="G880" s="22"/>
      <c r="H880" s="67"/>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c r="BF880" s="22"/>
      <c r="BG880" s="22"/>
      <c r="BH880" s="22"/>
      <c r="BI880" s="22"/>
      <c r="BJ880" s="22"/>
      <c r="BK880" s="22"/>
      <c r="BL880" s="22"/>
      <c r="BM880" s="22"/>
      <c r="BN880" s="22"/>
      <c r="BO880" s="22"/>
      <c r="BP880" s="22"/>
      <c r="BQ880" s="22"/>
      <c r="BR880" s="22"/>
      <c r="BS880" s="22"/>
      <c r="BT880" s="22"/>
      <c r="BU880" s="22"/>
      <c r="BV880" s="22"/>
      <c r="BW880" s="22"/>
      <c r="BX880" s="22"/>
      <c r="BY880" s="22"/>
      <c r="BZ880" s="22"/>
      <c r="CA880" s="22"/>
      <c r="CB880" s="22"/>
      <c r="CC880" s="22"/>
      <c r="CD880" s="22"/>
      <c r="CE880" s="22"/>
      <c r="CF880" s="22"/>
      <c r="CG880" s="22"/>
      <c r="CH880" s="22"/>
      <c r="CI880" s="22"/>
      <c r="CJ880" s="22"/>
      <c r="CK880" s="22"/>
      <c r="CL880" s="22"/>
      <c r="CM880" s="22"/>
      <c r="CN880" s="22"/>
      <c r="CO880" s="22"/>
      <c r="CP880" s="22"/>
      <c r="CQ880" s="22"/>
      <c r="CR880" s="22"/>
      <c r="CS880" s="22"/>
      <c r="CT880" s="22"/>
      <c r="CU880" s="22"/>
      <c r="CV880" s="22"/>
      <c r="CW880" s="22"/>
      <c r="CX880" s="22"/>
      <c r="CY880" s="22"/>
      <c r="CZ880" s="22"/>
      <c r="DA880" s="22"/>
      <c r="DB880" s="22"/>
      <c r="DC880" s="22"/>
      <c r="DD880" s="22"/>
    </row>
    <row r="881" spans="1:108" s="68" customFormat="1" ht="12.75">
      <c r="A881" s="22"/>
      <c r="B881" s="22"/>
      <c r="C881" s="22"/>
      <c r="D881" s="38"/>
      <c r="E881" s="22"/>
      <c r="F881" s="22"/>
      <c r="G881" s="22"/>
      <c r="H881" s="67"/>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c r="BF881" s="22"/>
      <c r="BG881" s="22"/>
      <c r="BH881" s="22"/>
      <c r="BI881" s="22"/>
      <c r="BJ881" s="22"/>
      <c r="BK881" s="22"/>
      <c r="BL881" s="22"/>
      <c r="BM881" s="22"/>
      <c r="BN881" s="22"/>
      <c r="BO881" s="22"/>
      <c r="BP881" s="22"/>
      <c r="BQ881" s="22"/>
      <c r="BR881" s="22"/>
      <c r="BS881" s="22"/>
      <c r="BT881" s="22"/>
      <c r="BU881" s="22"/>
      <c r="BV881" s="22"/>
      <c r="BW881" s="22"/>
      <c r="BX881" s="22"/>
      <c r="BY881" s="22"/>
      <c r="BZ881" s="22"/>
      <c r="CA881" s="22"/>
      <c r="CB881" s="22"/>
      <c r="CC881" s="22"/>
      <c r="CD881" s="22"/>
      <c r="CE881" s="22"/>
      <c r="CF881" s="22"/>
      <c r="CG881" s="22"/>
      <c r="CH881" s="22"/>
      <c r="CI881" s="22"/>
      <c r="CJ881" s="22"/>
      <c r="CK881" s="22"/>
      <c r="CL881" s="22"/>
      <c r="CM881" s="22"/>
      <c r="CN881" s="22"/>
      <c r="CO881" s="22"/>
      <c r="CP881" s="22"/>
      <c r="CQ881" s="22"/>
      <c r="CR881" s="22"/>
      <c r="CS881" s="22"/>
      <c r="CT881" s="22"/>
      <c r="CU881" s="22"/>
      <c r="CV881" s="22"/>
      <c r="CW881" s="22"/>
      <c r="CX881" s="22"/>
      <c r="CY881" s="22"/>
      <c r="CZ881" s="22"/>
      <c r="DA881" s="22"/>
      <c r="DB881" s="22"/>
      <c r="DC881" s="22"/>
      <c r="DD881" s="22"/>
    </row>
    <row r="882" spans="1:108" s="68" customFormat="1" ht="12.75">
      <c r="A882" s="22"/>
      <c r="B882" s="22"/>
      <c r="C882" s="22"/>
      <c r="D882" s="38"/>
      <c r="E882" s="22"/>
      <c r="F882" s="22"/>
      <c r="G882" s="22"/>
      <c r="H882" s="67"/>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c r="BF882" s="22"/>
      <c r="BG882" s="22"/>
      <c r="BH882" s="22"/>
      <c r="BI882" s="22"/>
      <c r="BJ882" s="22"/>
      <c r="BK882" s="22"/>
      <c r="BL882" s="22"/>
      <c r="BM882" s="22"/>
      <c r="BN882" s="22"/>
      <c r="BO882" s="22"/>
      <c r="BP882" s="22"/>
      <c r="BQ882" s="22"/>
      <c r="BR882" s="22"/>
      <c r="BS882" s="22"/>
      <c r="BT882" s="22"/>
      <c r="BU882" s="22"/>
      <c r="BV882" s="22"/>
      <c r="BW882" s="22"/>
      <c r="BX882" s="22"/>
      <c r="BY882" s="22"/>
      <c r="BZ882" s="22"/>
      <c r="CA882" s="22"/>
      <c r="CB882" s="22"/>
      <c r="CC882" s="22"/>
      <c r="CD882" s="22"/>
      <c r="CE882" s="22"/>
      <c r="CF882" s="22"/>
      <c r="CG882" s="22"/>
      <c r="CH882" s="22"/>
      <c r="CI882" s="22"/>
      <c r="CJ882" s="22"/>
      <c r="CK882" s="22"/>
      <c r="CL882" s="22"/>
      <c r="CM882" s="22"/>
      <c r="CN882" s="22"/>
      <c r="CO882" s="22"/>
      <c r="CP882" s="22"/>
      <c r="CQ882" s="22"/>
      <c r="CR882" s="22"/>
      <c r="CS882" s="22"/>
      <c r="CT882" s="22"/>
      <c r="CU882" s="22"/>
      <c r="CV882" s="22"/>
      <c r="CW882" s="22"/>
      <c r="CX882" s="22"/>
      <c r="CY882" s="22"/>
      <c r="CZ882" s="22"/>
      <c r="DA882" s="22"/>
      <c r="DB882" s="22"/>
      <c r="DC882" s="22"/>
      <c r="DD882" s="22"/>
    </row>
    <row r="883" spans="1:108" s="68" customFormat="1" ht="12.75">
      <c r="A883" s="22"/>
      <c r="B883" s="22"/>
      <c r="C883" s="22"/>
      <c r="D883" s="38"/>
      <c r="E883" s="22"/>
      <c r="F883" s="22"/>
      <c r="G883" s="22"/>
      <c r="H883" s="67"/>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c r="BF883" s="22"/>
      <c r="BG883" s="22"/>
      <c r="BH883" s="22"/>
      <c r="BI883" s="22"/>
      <c r="BJ883" s="22"/>
      <c r="BK883" s="22"/>
      <c r="BL883" s="22"/>
      <c r="BM883" s="22"/>
      <c r="BN883" s="22"/>
      <c r="BO883" s="22"/>
      <c r="BP883" s="22"/>
      <c r="BQ883" s="22"/>
      <c r="BR883" s="22"/>
      <c r="BS883" s="22"/>
      <c r="BT883" s="22"/>
      <c r="BU883" s="22"/>
      <c r="BV883" s="22"/>
      <c r="BW883" s="22"/>
      <c r="BX883" s="22"/>
      <c r="BY883" s="22"/>
      <c r="BZ883" s="22"/>
      <c r="CA883" s="22"/>
      <c r="CB883" s="22"/>
      <c r="CC883" s="22"/>
      <c r="CD883" s="22"/>
      <c r="CE883" s="22"/>
      <c r="CF883" s="22"/>
      <c r="CG883" s="22"/>
      <c r="CH883" s="22"/>
      <c r="CI883" s="22"/>
      <c r="CJ883" s="22"/>
      <c r="CK883" s="22"/>
      <c r="CL883" s="22"/>
      <c r="CM883" s="22"/>
      <c r="CN883" s="22"/>
      <c r="CO883" s="22"/>
      <c r="CP883" s="22"/>
      <c r="CQ883" s="22"/>
      <c r="CR883" s="22"/>
      <c r="CS883" s="22"/>
      <c r="CT883" s="22"/>
      <c r="CU883" s="22"/>
      <c r="CV883" s="22"/>
      <c r="CW883" s="22"/>
      <c r="CX883" s="22"/>
      <c r="CY883" s="22"/>
      <c r="CZ883" s="22"/>
      <c r="DA883" s="22"/>
      <c r="DB883" s="22"/>
      <c r="DC883" s="22"/>
      <c r="DD883" s="22"/>
    </row>
    <row r="884" spans="1:108" s="68" customFormat="1" ht="12.75">
      <c r="A884" s="22"/>
      <c r="B884" s="22"/>
      <c r="C884" s="22"/>
      <c r="D884" s="38"/>
      <c r="E884" s="22"/>
      <c r="F884" s="22"/>
      <c r="G884" s="22"/>
      <c r="H884" s="67"/>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c r="BF884" s="22"/>
      <c r="BG884" s="22"/>
      <c r="BH884" s="22"/>
      <c r="BI884" s="22"/>
      <c r="BJ884" s="22"/>
      <c r="BK884" s="22"/>
      <c r="BL884" s="22"/>
      <c r="BM884" s="22"/>
      <c r="BN884" s="22"/>
      <c r="BO884" s="22"/>
      <c r="BP884" s="22"/>
      <c r="BQ884" s="22"/>
      <c r="BR884" s="22"/>
      <c r="BS884" s="22"/>
      <c r="BT884" s="22"/>
      <c r="BU884" s="22"/>
      <c r="BV884" s="22"/>
      <c r="BW884" s="22"/>
      <c r="BX884" s="22"/>
      <c r="BY884" s="22"/>
      <c r="BZ884" s="22"/>
      <c r="CA884" s="22"/>
      <c r="CB884" s="22"/>
      <c r="CC884" s="22"/>
      <c r="CD884" s="22"/>
      <c r="CE884" s="22"/>
      <c r="CF884" s="22"/>
      <c r="CG884" s="22"/>
      <c r="CH884" s="22"/>
      <c r="CI884" s="22"/>
      <c r="CJ884" s="22"/>
      <c r="CK884" s="22"/>
      <c r="CL884" s="22"/>
      <c r="CM884" s="22"/>
      <c r="CN884" s="22"/>
      <c r="CO884" s="22"/>
      <c r="CP884" s="22"/>
      <c r="CQ884" s="22"/>
      <c r="CR884" s="22"/>
      <c r="CS884" s="22"/>
      <c r="CT884" s="22"/>
      <c r="CU884" s="22"/>
      <c r="CV884" s="22"/>
      <c r="CW884" s="22"/>
      <c r="CX884" s="22"/>
      <c r="CY884" s="22"/>
      <c r="CZ884" s="22"/>
      <c r="DA884" s="22"/>
      <c r="DB884" s="22"/>
      <c r="DC884" s="22"/>
      <c r="DD884" s="22"/>
    </row>
    <row r="885" spans="1:108" s="68" customFormat="1" ht="12.75">
      <c r="A885" s="22"/>
      <c r="B885" s="22"/>
      <c r="C885" s="22"/>
      <c r="D885" s="38"/>
      <c r="E885" s="22"/>
      <c r="F885" s="22"/>
      <c r="G885" s="22"/>
      <c r="H885" s="67"/>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c r="BF885" s="22"/>
      <c r="BG885" s="22"/>
      <c r="BH885" s="22"/>
      <c r="BI885" s="22"/>
      <c r="BJ885" s="22"/>
      <c r="BK885" s="22"/>
      <c r="BL885" s="22"/>
      <c r="BM885" s="22"/>
      <c r="BN885" s="22"/>
      <c r="BO885" s="22"/>
      <c r="BP885" s="22"/>
      <c r="BQ885" s="22"/>
      <c r="BR885" s="22"/>
      <c r="BS885" s="22"/>
      <c r="BT885" s="22"/>
      <c r="BU885" s="22"/>
      <c r="BV885" s="22"/>
      <c r="BW885" s="22"/>
      <c r="BX885" s="22"/>
      <c r="BY885" s="22"/>
      <c r="BZ885" s="22"/>
      <c r="CA885" s="22"/>
      <c r="CB885" s="22"/>
      <c r="CC885" s="22"/>
      <c r="CD885" s="22"/>
      <c r="CE885" s="22"/>
      <c r="CF885" s="22"/>
      <c r="CG885" s="22"/>
      <c r="CH885" s="22"/>
      <c r="CI885" s="22"/>
      <c r="CJ885" s="22"/>
      <c r="CK885" s="22"/>
      <c r="CL885" s="22"/>
      <c r="CM885" s="22"/>
      <c r="CN885" s="22"/>
      <c r="CO885" s="22"/>
      <c r="CP885" s="22"/>
      <c r="CQ885" s="22"/>
      <c r="CR885" s="22"/>
      <c r="CS885" s="22"/>
      <c r="CT885" s="22"/>
      <c r="CU885" s="22"/>
      <c r="CV885" s="22"/>
      <c r="CW885" s="22"/>
      <c r="CX885" s="22"/>
      <c r="CY885" s="22"/>
      <c r="CZ885" s="22"/>
      <c r="DA885" s="22"/>
      <c r="DB885" s="22"/>
      <c r="DC885" s="22"/>
      <c r="DD885" s="22"/>
    </row>
    <row r="886" spans="1:108" s="68" customFormat="1" ht="12.75">
      <c r="A886" s="22"/>
      <c r="B886" s="22"/>
      <c r="C886" s="22"/>
      <c r="D886" s="38"/>
      <c r="E886" s="22"/>
      <c r="F886" s="22"/>
      <c r="G886" s="22"/>
      <c r="H886" s="67"/>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22"/>
      <c r="DC886" s="22"/>
      <c r="DD886" s="22"/>
    </row>
    <row r="887" spans="1:108" s="68" customFormat="1" ht="12.75">
      <c r="A887" s="22"/>
      <c r="B887" s="22"/>
      <c r="C887" s="22"/>
      <c r="D887" s="38"/>
      <c r="E887" s="22"/>
      <c r="F887" s="22"/>
      <c r="G887" s="22"/>
      <c r="H887" s="67"/>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c r="BF887" s="22"/>
      <c r="BG887" s="22"/>
      <c r="BH887" s="22"/>
      <c r="BI887" s="22"/>
      <c r="BJ887" s="22"/>
      <c r="BK887" s="22"/>
      <c r="BL887" s="22"/>
      <c r="BM887" s="22"/>
      <c r="BN887" s="22"/>
      <c r="BO887" s="22"/>
      <c r="BP887" s="22"/>
      <c r="BQ887" s="22"/>
      <c r="BR887" s="22"/>
      <c r="BS887" s="22"/>
      <c r="BT887" s="22"/>
      <c r="BU887" s="22"/>
      <c r="BV887" s="22"/>
      <c r="BW887" s="22"/>
      <c r="BX887" s="22"/>
      <c r="BY887" s="22"/>
      <c r="BZ887" s="22"/>
      <c r="CA887" s="22"/>
      <c r="CB887" s="22"/>
      <c r="CC887" s="22"/>
      <c r="CD887" s="22"/>
      <c r="CE887" s="22"/>
      <c r="CF887" s="22"/>
      <c r="CG887" s="22"/>
      <c r="CH887" s="22"/>
      <c r="CI887" s="22"/>
      <c r="CJ887" s="22"/>
      <c r="CK887" s="22"/>
      <c r="CL887" s="22"/>
      <c r="CM887" s="22"/>
      <c r="CN887" s="22"/>
      <c r="CO887" s="22"/>
      <c r="CP887" s="22"/>
      <c r="CQ887" s="22"/>
      <c r="CR887" s="22"/>
      <c r="CS887" s="22"/>
      <c r="CT887" s="22"/>
      <c r="CU887" s="22"/>
      <c r="CV887" s="22"/>
      <c r="CW887" s="22"/>
      <c r="CX887" s="22"/>
      <c r="CY887" s="22"/>
      <c r="CZ887" s="22"/>
      <c r="DA887" s="22"/>
      <c r="DB887" s="22"/>
      <c r="DC887" s="22"/>
      <c r="DD887" s="22"/>
    </row>
    <row r="888" spans="1:108" s="68" customFormat="1" ht="12.75">
      <c r="A888" s="22"/>
      <c r="B888" s="22"/>
      <c r="C888" s="22"/>
      <c r="D888" s="38"/>
      <c r="E888" s="22"/>
      <c r="F888" s="22"/>
      <c r="G888" s="22"/>
      <c r="H888" s="67"/>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c r="BF888" s="22"/>
      <c r="BG888" s="22"/>
      <c r="BH888" s="22"/>
      <c r="BI888" s="22"/>
      <c r="BJ888" s="22"/>
      <c r="BK888" s="22"/>
      <c r="BL888" s="22"/>
      <c r="BM888" s="22"/>
      <c r="BN888" s="22"/>
      <c r="BO888" s="22"/>
      <c r="BP888" s="22"/>
      <c r="BQ888" s="22"/>
      <c r="BR888" s="22"/>
      <c r="BS888" s="22"/>
      <c r="BT888" s="22"/>
      <c r="BU888" s="22"/>
      <c r="BV888" s="22"/>
      <c r="BW888" s="22"/>
      <c r="BX888" s="22"/>
      <c r="BY888" s="22"/>
      <c r="BZ888" s="22"/>
      <c r="CA888" s="22"/>
      <c r="CB888" s="22"/>
      <c r="CC888" s="22"/>
      <c r="CD888" s="22"/>
      <c r="CE888" s="22"/>
      <c r="CF888" s="22"/>
      <c r="CG888" s="22"/>
      <c r="CH888" s="22"/>
      <c r="CI888" s="22"/>
      <c r="CJ888" s="22"/>
      <c r="CK888" s="22"/>
      <c r="CL888" s="22"/>
      <c r="CM888" s="22"/>
      <c r="CN888" s="22"/>
      <c r="CO888" s="22"/>
      <c r="CP888" s="22"/>
      <c r="CQ888" s="22"/>
      <c r="CR888" s="22"/>
      <c r="CS888" s="22"/>
      <c r="CT888" s="22"/>
      <c r="CU888" s="22"/>
      <c r="CV888" s="22"/>
      <c r="CW888" s="22"/>
      <c r="CX888" s="22"/>
      <c r="CY888" s="22"/>
      <c r="CZ888" s="22"/>
      <c r="DA888" s="22"/>
      <c r="DB888" s="22"/>
      <c r="DC888" s="22"/>
      <c r="DD888" s="22"/>
    </row>
    <row r="889" spans="1:108" s="68" customFormat="1" ht="12.75">
      <c r="A889" s="22"/>
      <c r="B889" s="22"/>
      <c r="C889" s="22"/>
      <c r="D889" s="38"/>
      <c r="E889" s="22"/>
      <c r="F889" s="22"/>
      <c r="G889" s="22"/>
      <c r="H889" s="67"/>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c r="BF889" s="22"/>
      <c r="BG889" s="22"/>
      <c r="BH889" s="22"/>
      <c r="BI889" s="22"/>
      <c r="BJ889" s="22"/>
      <c r="BK889" s="22"/>
      <c r="BL889" s="22"/>
      <c r="BM889" s="22"/>
      <c r="BN889" s="22"/>
      <c r="BO889" s="22"/>
      <c r="BP889" s="22"/>
      <c r="BQ889" s="22"/>
      <c r="BR889" s="22"/>
      <c r="BS889" s="22"/>
      <c r="BT889" s="22"/>
      <c r="BU889" s="22"/>
      <c r="BV889" s="22"/>
      <c r="BW889" s="22"/>
      <c r="BX889" s="22"/>
      <c r="BY889" s="22"/>
      <c r="BZ889" s="22"/>
      <c r="CA889" s="22"/>
      <c r="CB889" s="22"/>
      <c r="CC889" s="22"/>
      <c r="CD889" s="22"/>
      <c r="CE889" s="22"/>
      <c r="CF889" s="22"/>
      <c r="CG889" s="22"/>
      <c r="CH889" s="22"/>
      <c r="CI889" s="22"/>
      <c r="CJ889" s="22"/>
      <c r="CK889" s="22"/>
      <c r="CL889" s="22"/>
      <c r="CM889" s="22"/>
      <c r="CN889" s="22"/>
      <c r="CO889" s="22"/>
      <c r="CP889" s="22"/>
      <c r="CQ889" s="22"/>
      <c r="CR889" s="22"/>
      <c r="CS889" s="22"/>
      <c r="CT889" s="22"/>
      <c r="CU889" s="22"/>
      <c r="CV889" s="22"/>
      <c r="CW889" s="22"/>
      <c r="CX889" s="22"/>
      <c r="CY889" s="22"/>
      <c r="CZ889" s="22"/>
      <c r="DA889" s="22"/>
      <c r="DB889" s="22"/>
      <c r="DC889" s="22"/>
      <c r="DD889" s="22"/>
    </row>
    <row r="890" spans="1:108" s="68" customFormat="1" ht="12.75">
      <c r="A890" s="22"/>
      <c r="B890" s="22"/>
      <c r="C890" s="22"/>
      <c r="D890" s="38"/>
      <c r="E890" s="22"/>
      <c r="F890" s="22"/>
      <c r="G890" s="22"/>
      <c r="H890" s="67"/>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c r="BF890" s="22"/>
      <c r="BG890" s="22"/>
      <c r="BH890" s="22"/>
      <c r="BI890" s="22"/>
      <c r="BJ890" s="22"/>
      <c r="BK890" s="22"/>
      <c r="BL890" s="22"/>
      <c r="BM890" s="22"/>
      <c r="BN890" s="22"/>
      <c r="BO890" s="22"/>
      <c r="BP890" s="22"/>
      <c r="BQ890" s="22"/>
      <c r="BR890" s="22"/>
      <c r="BS890" s="22"/>
      <c r="BT890" s="22"/>
      <c r="BU890" s="22"/>
      <c r="BV890" s="22"/>
      <c r="BW890" s="22"/>
      <c r="BX890" s="22"/>
      <c r="BY890" s="22"/>
      <c r="BZ890" s="22"/>
      <c r="CA890" s="22"/>
      <c r="CB890" s="22"/>
      <c r="CC890" s="22"/>
      <c r="CD890" s="22"/>
      <c r="CE890" s="22"/>
      <c r="CF890" s="22"/>
      <c r="CG890" s="22"/>
      <c r="CH890" s="22"/>
      <c r="CI890" s="22"/>
      <c r="CJ890" s="22"/>
      <c r="CK890" s="22"/>
      <c r="CL890" s="22"/>
      <c r="CM890" s="22"/>
      <c r="CN890" s="22"/>
      <c r="CO890" s="22"/>
      <c r="CP890" s="22"/>
      <c r="CQ890" s="22"/>
      <c r="CR890" s="22"/>
      <c r="CS890" s="22"/>
      <c r="CT890" s="22"/>
      <c r="CU890" s="22"/>
      <c r="CV890" s="22"/>
      <c r="CW890" s="22"/>
      <c r="CX890" s="22"/>
      <c r="CY890" s="22"/>
      <c r="CZ890" s="22"/>
      <c r="DA890" s="22"/>
      <c r="DB890" s="22"/>
      <c r="DC890" s="22"/>
      <c r="DD890" s="22"/>
    </row>
    <row r="891" spans="1:108" s="68" customFormat="1" ht="12.75">
      <c r="A891" s="22"/>
      <c r="B891" s="22"/>
      <c r="C891" s="22"/>
      <c r="D891" s="38"/>
      <c r="E891" s="22"/>
      <c r="F891" s="22"/>
      <c r="G891" s="22"/>
      <c r="H891" s="67"/>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c r="BF891" s="22"/>
      <c r="BG891" s="22"/>
      <c r="BH891" s="22"/>
      <c r="BI891" s="22"/>
      <c r="BJ891" s="22"/>
      <c r="BK891" s="22"/>
      <c r="BL891" s="22"/>
      <c r="BM891" s="22"/>
      <c r="BN891" s="22"/>
      <c r="BO891" s="22"/>
      <c r="BP891" s="22"/>
      <c r="BQ891" s="22"/>
      <c r="BR891" s="22"/>
      <c r="BS891" s="22"/>
      <c r="BT891" s="22"/>
      <c r="BU891" s="22"/>
      <c r="BV891" s="22"/>
      <c r="BW891" s="22"/>
      <c r="BX891" s="22"/>
      <c r="BY891" s="22"/>
      <c r="BZ891" s="22"/>
      <c r="CA891" s="22"/>
      <c r="CB891" s="22"/>
      <c r="CC891" s="22"/>
      <c r="CD891" s="22"/>
      <c r="CE891" s="22"/>
      <c r="CF891" s="22"/>
      <c r="CG891" s="22"/>
      <c r="CH891" s="22"/>
      <c r="CI891" s="22"/>
      <c r="CJ891" s="22"/>
      <c r="CK891" s="22"/>
      <c r="CL891" s="22"/>
      <c r="CM891" s="22"/>
      <c r="CN891" s="22"/>
      <c r="CO891" s="22"/>
      <c r="CP891" s="22"/>
      <c r="CQ891" s="22"/>
      <c r="CR891" s="22"/>
      <c r="CS891" s="22"/>
      <c r="CT891" s="22"/>
      <c r="CU891" s="22"/>
      <c r="CV891" s="22"/>
      <c r="CW891" s="22"/>
      <c r="CX891" s="22"/>
      <c r="CY891" s="22"/>
      <c r="CZ891" s="22"/>
      <c r="DA891" s="22"/>
      <c r="DB891" s="22"/>
      <c r="DC891" s="22"/>
      <c r="DD891" s="22"/>
    </row>
    <row r="892" spans="1:108" s="68" customFormat="1" ht="12.75">
      <c r="A892" s="22"/>
      <c r="B892" s="22"/>
      <c r="C892" s="22"/>
      <c r="D892" s="38"/>
      <c r="E892" s="22"/>
      <c r="F892" s="22"/>
      <c r="G892" s="22"/>
      <c r="H892" s="67"/>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c r="BF892" s="22"/>
      <c r="BG892" s="22"/>
      <c r="BH892" s="22"/>
      <c r="BI892" s="22"/>
      <c r="BJ892" s="22"/>
      <c r="BK892" s="22"/>
      <c r="BL892" s="22"/>
      <c r="BM892" s="22"/>
      <c r="BN892" s="22"/>
      <c r="BO892" s="22"/>
      <c r="BP892" s="22"/>
      <c r="BQ892" s="22"/>
      <c r="BR892" s="22"/>
      <c r="BS892" s="22"/>
      <c r="BT892" s="22"/>
      <c r="BU892" s="22"/>
      <c r="BV892" s="22"/>
      <c r="BW892" s="22"/>
      <c r="BX892" s="22"/>
      <c r="BY892" s="22"/>
      <c r="BZ892" s="22"/>
      <c r="CA892" s="22"/>
      <c r="CB892" s="22"/>
      <c r="CC892" s="22"/>
      <c r="CD892" s="22"/>
      <c r="CE892" s="22"/>
      <c r="CF892" s="22"/>
      <c r="CG892" s="22"/>
      <c r="CH892" s="22"/>
      <c r="CI892" s="22"/>
      <c r="CJ892" s="22"/>
      <c r="CK892" s="22"/>
      <c r="CL892" s="22"/>
      <c r="CM892" s="22"/>
      <c r="CN892" s="22"/>
      <c r="CO892" s="22"/>
      <c r="CP892" s="22"/>
      <c r="CQ892" s="22"/>
      <c r="CR892" s="22"/>
      <c r="CS892" s="22"/>
      <c r="CT892" s="22"/>
      <c r="CU892" s="22"/>
      <c r="CV892" s="22"/>
      <c r="CW892" s="22"/>
      <c r="CX892" s="22"/>
      <c r="CY892" s="22"/>
      <c r="CZ892" s="22"/>
      <c r="DA892" s="22"/>
      <c r="DB892" s="22"/>
      <c r="DC892" s="22"/>
      <c r="DD892" s="22"/>
    </row>
    <row r="893" spans="1:108" s="68" customFormat="1" ht="12.75">
      <c r="A893" s="22"/>
      <c r="B893" s="22"/>
      <c r="C893" s="22"/>
      <c r="D893" s="38"/>
      <c r="E893" s="22"/>
      <c r="F893" s="22"/>
      <c r="G893" s="22"/>
      <c r="H893" s="67"/>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c r="BF893" s="22"/>
      <c r="BG893" s="22"/>
      <c r="BH893" s="22"/>
      <c r="BI893" s="22"/>
      <c r="BJ893" s="22"/>
      <c r="BK893" s="22"/>
      <c r="BL893" s="22"/>
      <c r="BM893" s="22"/>
      <c r="BN893" s="22"/>
      <c r="BO893" s="22"/>
      <c r="BP893" s="22"/>
      <c r="BQ893" s="22"/>
      <c r="BR893" s="22"/>
      <c r="BS893" s="22"/>
      <c r="BT893" s="22"/>
      <c r="BU893" s="22"/>
      <c r="BV893" s="22"/>
      <c r="BW893" s="22"/>
      <c r="BX893" s="22"/>
      <c r="BY893" s="22"/>
      <c r="BZ893" s="22"/>
      <c r="CA893" s="22"/>
      <c r="CB893" s="22"/>
      <c r="CC893" s="22"/>
      <c r="CD893" s="22"/>
      <c r="CE893" s="22"/>
      <c r="CF893" s="22"/>
      <c r="CG893" s="22"/>
      <c r="CH893" s="22"/>
      <c r="CI893" s="22"/>
      <c r="CJ893" s="22"/>
      <c r="CK893" s="22"/>
      <c r="CL893" s="22"/>
      <c r="CM893" s="22"/>
      <c r="CN893" s="22"/>
      <c r="CO893" s="22"/>
      <c r="CP893" s="22"/>
      <c r="CQ893" s="22"/>
      <c r="CR893" s="22"/>
      <c r="CS893" s="22"/>
      <c r="CT893" s="22"/>
      <c r="CU893" s="22"/>
      <c r="CV893" s="22"/>
      <c r="CW893" s="22"/>
      <c r="CX893" s="22"/>
      <c r="CY893" s="22"/>
      <c r="CZ893" s="22"/>
      <c r="DA893" s="22"/>
      <c r="DB893" s="22"/>
      <c r="DC893" s="22"/>
      <c r="DD893" s="22"/>
    </row>
    <row r="894" spans="1:108" s="68" customFormat="1" ht="12.75">
      <c r="A894" s="22"/>
      <c r="B894" s="22"/>
      <c r="C894" s="22"/>
      <c r="D894" s="38"/>
      <c r="E894" s="22"/>
      <c r="F894" s="22"/>
      <c r="G894" s="22"/>
      <c r="H894" s="67"/>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c r="BF894" s="22"/>
      <c r="BG894" s="22"/>
      <c r="BH894" s="22"/>
      <c r="BI894" s="22"/>
      <c r="BJ894" s="22"/>
      <c r="BK894" s="22"/>
      <c r="BL894" s="22"/>
      <c r="BM894" s="22"/>
      <c r="BN894" s="22"/>
      <c r="BO894" s="22"/>
      <c r="BP894" s="22"/>
      <c r="BQ894" s="22"/>
      <c r="BR894" s="22"/>
      <c r="BS894" s="22"/>
      <c r="BT894" s="22"/>
      <c r="BU894" s="22"/>
      <c r="BV894" s="22"/>
      <c r="BW894" s="22"/>
      <c r="BX894" s="22"/>
      <c r="BY894" s="22"/>
      <c r="BZ894" s="22"/>
      <c r="CA894" s="22"/>
      <c r="CB894" s="22"/>
      <c r="CC894" s="22"/>
      <c r="CD894" s="22"/>
      <c r="CE894" s="22"/>
      <c r="CF894" s="22"/>
      <c r="CG894" s="22"/>
      <c r="CH894" s="22"/>
      <c r="CI894" s="22"/>
      <c r="CJ894" s="22"/>
      <c r="CK894" s="22"/>
      <c r="CL894" s="22"/>
      <c r="CM894" s="22"/>
      <c r="CN894" s="22"/>
      <c r="CO894" s="22"/>
      <c r="CP894" s="22"/>
      <c r="CQ894" s="22"/>
      <c r="CR894" s="22"/>
      <c r="CS894" s="22"/>
      <c r="CT894" s="22"/>
      <c r="CU894" s="22"/>
      <c r="CV894" s="22"/>
      <c r="CW894" s="22"/>
      <c r="CX894" s="22"/>
      <c r="CY894" s="22"/>
      <c r="CZ894" s="22"/>
      <c r="DA894" s="22"/>
      <c r="DB894" s="22"/>
      <c r="DC894" s="22"/>
      <c r="DD894" s="22"/>
    </row>
    <row r="895" spans="1:108" s="68" customFormat="1" ht="12.75">
      <c r="A895" s="22"/>
      <c r="B895" s="22"/>
      <c r="C895" s="22"/>
      <c r="D895" s="38"/>
      <c r="E895" s="22"/>
      <c r="F895" s="22"/>
      <c r="G895" s="22"/>
      <c r="H895" s="67"/>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c r="BE895" s="22"/>
      <c r="BF895" s="22"/>
      <c r="BG895" s="22"/>
      <c r="BH895" s="22"/>
      <c r="BI895" s="22"/>
      <c r="BJ895" s="22"/>
      <c r="BK895" s="22"/>
      <c r="BL895" s="22"/>
      <c r="BM895" s="22"/>
      <c r="BN895" s="22"/>
      <c r="BO895" s="22"/>
      <c r="BP895" s="22"/>
      <c r="BQ895" s="22"/>
      <c r="BR895" s="22"/>
      <c r="BS895" s="22"/>
      <c r="BT895" s="22"/>
      <c r="BU895" s="22"/>
      <c r="BV895" s="22"/>
      <c r="BW895" s="22"/>
      <c r="BX895" s="22"/>
      <c r="BY895" s="22"/>
      <c r="BZ895" s="22"/>
      <c r="CA895" s="22"/>
      <c r="CB895" s="22"/>
      <c r="CC895" s="22"/>
      <c r="CD895" s="22"/>
      <c r="CE895" s="22"/>
      <c r="CF895" s="22"/>
      <c r="CG895" s="22"/>
      <c r="CH895" s="22"/>
      <c r="CI895" s="22"/>
      <c r="CJ895" s="22"/>
      <c r="CK895" s="22"/>
      <c r="CL895" s="22"/>
      <c r="CM895" s="22"/>
      <c r="CN895" s="22"/>
      <c r="CO895" s="22"/>
      <c r="CP895" s="22"/>
      <c r="CQ895" s="22"/>
      <c r="CR895" s="22"/>
      <c r="CS895" s="22"/>
      <c r="CT895" s="22"/>
      <c r="CU895" s="22"/>
      <c r="CV895" s="22"/>
      <c r="CW895" s="22"/>
      <c r="CX895" s="22"/>
      <c r="CY895" s="22"/>
      <c r="CZ895" s="22"/>
      <c r="DA895" s="22"/>
      <c r="DB895" s="22"/>
      <c r="DC895" s="22"/>
      <c r="DD895" s="22"/>
    </row>
    <row r="896" spans="1:108" s="68" customFormat="1" ht="12.75">
      <c r="A896" s="22"/>
      <c r="B896" s="22"/>
      <c r="C896" s="22"/>
      <c r="D896" s="38"/>
      <c r="E896" s="22"/>
      <c r="F896" s="22"/>
      <c r="G896" s="22"/>
      <c r="H896" s="67"/>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22"/>
      <c r="DC896" s="22"/>
      <c r="DD896" s="22"/>
    </row>
    <row r="897" spans="1:108" s="68" customFormat="1" ht="12.75">
      <c r="A897" s="22"/>
      <c r="B897" s="22"/>
      <c r="C897" s="22"/>
      <c r="D897" s="38"/>
      <c r="E897" s="22"/>
      <c r="F897" s="22"/>
      <c r="G897" s="22"/>
      <c r="H897" s="67"/>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c r="BE897" s="22"/>
      <c r="BF897" s="22"/>
      <c r="BG897" s="22"/>
      <c r="BH897" s="22"/>
      <c r="BI897" s="22"/>
      <c r="BJ897" s="22"/>
      <c r="BK897" s="22"/>
      <c r="BL897" s="22"/>
      <c r="BM897" s="22"/>
      <c r="BN897" s="22"/>
      <c r="BO897" s="22"/>
      <c r="BP897" s="22"/>
      <c r="BQ897" s="22"/>
      <c r="BR897" s="22"/>
      <c r="BS897" s="22"/>
      <c r="BT897" s="22"/>
      <c r="BU897" s="22"/>
      <c r="BV897" s="22"/>
      <c r="BW897" s="22"/>
      <c r="BX897" s="22"/>
      <c r="BY897" s="22"/>
      <c r="BZ897" s="22"/>
      <c r="CA897" s="22"/>
      <c r="CB897" s="22"/>
      <c r="CC897" s="22"/>
      <c r="CD897" s="22"/>
      <c r="CE897" s="22"/>
      <c r="CF897" s="22"/>
      <c r="CG897" s="22"/>
      <c r="CH897" s="22"/>
      <c r="CI897" s="22"/>
      <c r="CJ897" s="22"/>
      <c r="CK897" s="22"/>
      <c r="CL897" s="22"/>
      <c r="CM897" s="22"/>
      <c r="CN897" s="22"/>
      <c r="CO897" s="22"/>
      <c r="CP897" s="22"/>
      <c r="CQ897" s="22"/>
      <c r="CR897" s="22"/>
      <c r="CS897" s="22"/>
      <c r="CT897" s="22"/>
      <c r="CU897" s="22"/>
      <c r="CV897" s="22"/>
      <c r="CW897" s="22"/>
      <c r="CX897" s="22"/>
      <c r="CY897" s="22"/>
      <c r="CZ897" s="22"/>
      <c r="DA897" s="22"/>
      <c r="DB897" s="22"/>
      <c r="DC897" s="22"/>
      <c r="DD897" s="22"/>
    </row>
    <row r="898" spans="1:108" s="68" customFormat="1" ht="12.75">
      <c r="A898" s="22"/>
      <c r="B898" s="22"/>
      <c r="C898" s="22"/>
      <c r="D898" s="38"/>
      <c r="E898" s="22"/>
      <c r="F898" s="22"/>
      <c r="G898" s="22"/>
      <c r="H898" s="67"/>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c r="BE898" s="22"/>
      <c r="BF898" s="22"/>
      <c r="BG898" s="22"/>
      <c r="BH898" s="22"/>
      <c r="BI898" s="22"/>
      <c r="BJ898" s="22"/>
      <c r="BK898" s="22"/>
      <c r="BL898" s="22"/>
      <c r="BM898" s="22"/>
      <c r="BN898" s="22"/>
      <c r="BO898" s="22"/>
      <c r="BP898" s="22"/>
      <c r="BQ898" s="22"/>
      <c r="BR898" s="22"/>
      <c r="BS898" s="22"/>
      <c r="BT898" s="22"/>
      <c r="BU898" s="22"/>
      <c r="BV898" s="22"/>
      <c r="BW898" s="22"/>
      <c r="BX898" s="22"/>
      <c r="BY898" s="22"/>
      <c r="BZ898" s="22"/>
      <c r="CA898" s="22"/>
      <c r="CB898" s="22"/>
      <c r="CC898" s="22"/>
      <c r="CD898" s="22"/>
      <c r="CE898" s="22"/>
      <c r="CF898" s="22"/>
      <c r="CG898" s="22"/>
      <c r="CH898" s="22"/>
      <c r="CI898" s="22"/>
      <c r="CJ898" s="22"/>
      <c r="CK898" s="22"/>
      <c r="CL898" s="22"/>
      <c r="CM898" s="22"/>
      <c r="CN898" s="22"/>
      <c r="CO898" s="22"/>
      <c r="CP898" s="22"/>
      <c r="CQ898" s="22"/>
      <c r="CR898" s="22"/>
      <c r="CS898" s="22"/>
      <c r="CT898" s="22"/>
      <c r="CU898" s="22"/>
      <c r="CV898" s="22"/>
      <c r="CW898" s="22"/>
      <c r="CX898" s="22"/>
      <c r="CY898" s="22"/>
      <c r="CZ898" s="22"/>
      <c r="DA898" s="22"/>
      <c r="DB898" s="22"/>
      <c r="DC898" s="22"/>
      <c r="DD898" s="22"/>
    </row>
    <row r="899" spans="1:108" s="68" customFormat="1" ht="12.75">
      <c r="A899" s="22"/>
      <c r="B899" s="22"/>
      <c r="C899" s="22"/>
      <c r="D899" s="38"/>
      <c r="E899" s="22"/>
      <c r="F899" s="22"/>
      <c r="G899" s="22"/>
      <c r="H899" s="67"/>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c r="BE899" s="22"/>
      <c r="BF899" s="22"/>
      <c r="BG899" s="22"/>
      <c r="BH899" s="22"/>
      <c r="BI899" s="22"/>
      <c r="BJ899" s="22"/>
      <c r="BK899" s="22"/>
      <c r="BL899" s="22"/>
      <c r="BM899" s="22"/>
      <c r="BN899" s="22"/>
      <c r="BO899" s="22"/>
      <c r="BP899" s="22"/>
      <c r="BQ899" s="22"/>
      <c r="BR899" s="22"/>
      <c r="BS899" s="22"/>
      <c r="BT899" s="22"/>
      <c r="BU899" s="22"/>
      <c r="BV899" s="22"/>
      <c r="BW899" s="22"/>
      <c r="BX899" s="22"/>
      <c r="BY899" s="22"/>
      <c r="BZ899" s="22"/>
      <c r="CA899" s="22"/>
      <c r="CB899" s="22"/>
      <c r="CC899" s="22"/>
      <c r="CD899" s="22"/>
      <c r="CE899" s="22"/>
      <c r="CF899" s="22"/>
      <c r="CG899" s="22"/>
      <c r="CH899" s="22"/>
      <c r="CI899" s="22"/>
      <c r="CJ899" s="22"/>
      <c r="CK899" s="22"/>
      <c r="CL899" s="22"/>
      <c r="CM899" s="22"/>
      <c r="CN899" s="22"/>
      <c r="CO899" s="22"/>
      <c r="CP899" s="22"/>
      <c r="CQ899" s="22"/>
      <c r="CR899" s="22"/>
      <c r="CS899" s="22"/>
      <c r="CT899" s="22"/>
      <c r="CU899" s="22"/>
      <c r="CV899" s="22"/>
      <c r="CW899" s="22"/>
      <c r="CX899" s="22"/>
      <c r="CY899" s="22"/>
      <c r="CZ899" s="22"/>
      <c r="DA899" s="22"/>
      <c r="DB899" s="22"/>
      <c r="DC899" s="22"/>
      <c r="DD899" s="22"/>
    </row>
    <row r="900" spans="1:108" s="68" customFormat="1" ht="12.75">
      <c r="A900" s="22"/>
      <c r="B900" s="22"/>
      <c r="C900" s="22"/>
      <c r="D900" s="38"/>
      <c r="E900" s="22"/>
      <c r="F900" s="22"/>
      <c r="G900" s="22"/>
      <c r="H900" s="67"/>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c r="BW900" s="22"/>
      <c r="BX900" s="22"/>
      <c r="BY900" s="22"/>
      <c r="BZ900" s="22"/>
      <c r="CA900" s="22"/>
      <c r="CB900" s="22"/>
      <c r="CC900" s="22"/>
      <c r="CD900" s="22"/>
      <c r="CE900" s="22"/>
      <c r="CF900" s="22"/>
      <c r="CG900" s="22"/>
      <c r="CH900" s="22"/>
      <c r="CI900" s="22"/>
      <c r="CJ900" s="22"/>
      <c r="CK900" s="22"/>
      <c r="CL900" s="22"/>
      <c r="CM900" s="22"/>
      <c r="CN900" s="22"/>
      <c r="CO900" s="22"/>
      <c r="CP900" s="22"/>
      <c r="CQ900" s="22"/>
      <c r="CR900" s="22"/>
      <c r="CS900" s="22"/>
      <c r="CT900" s="22"/>
      <c r="CU900" s="22"/>
      <c r="CV900" s="22"/>
      <c r="CW900" s="22"/>
      <c r="CX900" s="22"/>
      <c r="CY900" s="22"/>
      <c r="CZ900" s="22"/>
      <c r="DA900" s="22"/>
      <c r="DB900" s="22"/>
      <c r="DC900" s="22"/>
      <c r="DD900" s="22"/>
    </row>
    <row r="901" spans="1:108" s="68" customFormat="1" ht="12.75">
      <c r="A901" s="22"/>
      <c r="B901" s="22"/>
      <c r="C901" s="22"/>
      <c r="D901" s="38"/>
      <c r="E901" s="22"/>
      <c r="F901" s="22"/>
      <c r="G901" s="22"/>
      <c r="H901" s="67"/>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c r="BW901" s="22"/>
      <c r="BX901" s="22"/>
      <c r="BY901" s="22"/>
      <c r="BZ901" s="22"/>
      <c r="CA901" s="22"/>
      <c r="CB901" s="22"/>
      <c r="CC901" s="22"/>
      <c r="CD901" s="22"/>
      <c r="CE901" s="22"/>
      <c r="CF901" s="22"/>
      <c r="CG901" s="22"/>
      <c r="CH901" s="22"/>
      <c r="CI901" s="22"/>
      <c r="CJ901" s="22"/>
      <c r="CK901" s="22"/>
      <c r="CL901" s="22"/>
      <c r="CM901" s="22"/>
      <c r="CN901" s="22"/>
      <c r="CO901" s="22"/>
      <c r="CP901" s="22"/>
      <c r="CQ901" s="22"/>
      <c r="CR901" s="22"/>
      <c r="CS901" s="22"/>
      <c r="CT901" s="22"/>
      <c r="CU901" s="22"/>
      <c r="CV901" s="22"/>
      <c r="CW901" s="22"/>
      <c r="CX901" s="22"/>
      <c r="CY901" s="22"/>
      <c r="CZ901" s="22"/>
      <c r="DA901" s="22"/>
      <c r="DB901" s="22"/>
      <c r="DC901" s="22"/>
      <c r="DD901" s="22"/>
    </row>
    <row r="902" spans="1:108" s="68" customFormat="1" ht="12.75">
      <c r="A902" s="22"/>
      <c r="B902" s="22"/>
      <c r="C902" s="22"/>
      <c r="D902" s="38"/>
      <c r="E902" s="22"/>
      <c r="F902" s="22"/>
      <c r="G902" s="22"/>
      <c r="H902" s="67"/>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c r="BW902" s="22"/>
      <c r="BX902" s="22"/>
      <c r="BY902" s="22"/>
      <c r="BZ902" s="22"/>
      <c r="CA902" s="22"/>
      <c r="CB902" s="22"/>
      <c r="CC902" s="22"/>
      <c r="CD902" s="22"/>
      <c r="CE902" s="22"/>
      <c r="CF902" s="22"/>
      <c r="CG902" s="22"/>
      <c r="CH902" s="22"/>
      <c r="CI902" s="22"/>
      <c r="CJ902" s="22"/>
      <c r="CK902" s="22"/>
      <c r="CL902" s="22"/>
      <c r="CM902" s="22"/>
      <c r="CN902" s="22"/>
      <c r="CO902" s="22"/>
      <c r="CP902" s="22"/>
      <c r="CQ902" s="22"/>
      <c r="CR902" s="22"/>
      <c r="CS902" s="22"/>
      <c r="CT902" s="22"/>
      <c r="CU902" s="22"/>
      <c r="CV902" s="22"/>
      <c r="CW902" s="22"/>
      <c r="CX902" s="22"/>
      <c r="CY902" s="22"/>
      <c r="CZ902" s="22"/>
      <c r="DA902" s="22"/>
      <c r="DB902" s="22"/>
      <c r="DC902" s="22"/>
      <c r="DD902" s="22"/>
    </row>
    <row r="903" spans="1:108" s="68" customFormat="1" ht="12.75">
      <c r="A903" s="22"/>
      <c r="B903" s="22"/>
      <c r="C903" s="22"/>
      <c r="D903" s="38"/>
      <c r="E903" s="22"/>
      <c r="F903" s="22"/>
      <c r="G903" s="22"/>
      <c r="H903" s="67"/>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c r="BW903" s="22"/>
      <c r="BX903" s="22"/>
      <c r="BY903" s="22"/>
      <c r="BZ903" s="22"/>
      <c r="CA903" s="22"/>
      <c r="CB903" s="22"/>
      <c r="CC903" s="22"/>
      <c r="CD903" s="22"/>
      <c r="CE903" s="22"/>
      <c r="CF903" s="22"/>
      <c r="CG903" s="22"/>
      <c r="CH903" s="22"/>
      <c r="CI903" s="22"/>
      <c r="CJ903" s="22"/>
      <c r="CK903" s="22"/>
      <c r="CL903" s="22"/>
      <c r="CM903" s="22"/>
      <c r="CN903" s="22"/>
      <c r="CO903" s="22"/>
      <c r="CP903" s="22"/>
      <c r="CQ903" s="22"/>
      <c r="CR903" s="22"/>
      <c r="CS903" s="22"/>
      <c r="CT903" s="22"/>
      <c r="CU903" s="22"/>
      <c r="CV903" s="22"/>
      <c r="CW903" s="22"/>
      <c r="CX903" s="22"/>
      <c r="CY903" s="22"/>
      <c r="CZ903" s="22"/>
      <c r="DA903" s="22"/>
      <c r="DB903" s="22"/>
      <c r="DC903" s="22"/>
      <c r="DD903" s="22"/>
    </row>
    <row r="904" spans="1:108" s="68" customFormat="1" ht="12.75">
      <c r="A904" s="22"/>
      <c r="B904" s="22"/>
      <c r="C904" s="22"/>
      <c r="D904" s="38"/>
      <c r="E904" s="22"/>
      <c r="F904" s="22"/>
      <c r="G904" s="22"/>
      <c r="H904" s="67"/>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c r="BW904" s="22"/>
      <c r="BX904" s="22"/>
      <c r="BY904" s="22"/>
      <c r="BZ904" s="22"/>
      <c r="CA904" s="22"/>
      <c r="CB904" s="22"/>
      <c r="CC904" s="22"/>
      <c r="CD904" s="22"/>
      <c r="CE904" s="22"/>
      <c r="CF904" s="22"/>
      <c r="CG904" s="22"/>
      <c r="CH904" s="22"/>
      <c r="CI904" s="22"/>
      <c r="CJ904" s="22"/>
      <c r="CK904" s="22"/>
      <c r="CL904" s="22"/>
      <c r="CM904" s="22"/>
      <c r="CN904" s="22"/>
      <c r="CO904" s="22"/>
      <c r="CP904" s="22"/>
      <c r="CQ904" s="22"/>
      <c r="CR904" s="22"/>
      <c r="CS904" s="22"/>
      <c r="CT904" s="22"/>
      <c r="CU904" s="22"/>
      <c r="CV904" s="22"/>
      <c r="CW904" s="22"/>
      <c r="CX904" s="22"/>
      <c r="CY904" s="22"/>
      <c r="CZ904" s="22"/>
      <c r="DA904" s="22"/>
      <c r="DB904" s="22"/>
      <c r="DC904" s="22"/>
      <c r="DD904" s="22"/>
    </row>
    <row r="905" spans="1:108" s="68" customFormat="1" ht="12.75">
      <c r="A905" s="22"/>
      <c r="B905" s="22"/>
      <c r="C905" s="22"/>
      <c r="D905" s="38"/>
      <c r="E905" s="22"/>
      <c r="F905" s="22"/>
      <c r="G905" s="22"/>
      <c r="H905" s="67"/>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22"/>
      <c r="CH905" s="22"/>
      <c r="CI905" s="22"/>
      <c r="CJ905" s="22"/>
      <c r="CK905" s="22"/>
      <c r="CL905" s="22"/>
      <c r="CM905" s="22"/>
      <c r="CN905" s="22"/>
      <c r="CO905" s="22"/>
      <c r="CP905" s="22"/>
      <c r="CQ905" s="22"/>
      <c r="CR905" s="22"/>
      <c r="CS905" s="22"/>
      <c r="CT905" s="22"/>
      <c r="CU905" s="22"/>
      <c r="CV905" s="22"/>
      <c r="CW905" s="22"/>
      <c r="CX905" s="22"/>
      <c r="CY905" s="22"/>
      <c r="CZ905" s="22"/>
      <c r="DA905" s="22"/>
      <c r="DB905" s="22"/>
      <c r="DC905" s="22"/>
      <c r="DD905" s="22"/>
    </row>
    <row r="906" spans="1:108" s="68" customFormat="1" ht="12.75">
      <c r="A906" s="22"/>
      <c r="B906" s="22"/>
      <c r="C906" s="22"/>
      <c r="D906" s="38"/>
      <c r="E906" s="22"/>
      <c r="F906" s="22"/>
      <c r="G906" s="22"/>
      <c r="H906" s="67"/>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22"/>
      <c r="DC906" s="22"/>
      <c r="DD906" s="22"/>
    </row>
    <row r="907" spans="1:108" s="68" customFormat="1" ht="12.75">
      <c r="A907" s="22"/>
      <c r="B907" s="22"/>
      <c r="C907" s="22"/>
      <c r="D907" s="38"/>
      <c r="E907" s="22"/>
      <c r="F907" s="22"/>
      <c r="G907" s="22"/>
      <c r="H907" s="67"/>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c r="BE907" s="22"/>
      <c r="BF907" s="22"/>
      <c r="BG907" s="22"/>
      <c r="BH907" s="22"/>
      <c r="BI907" s="22"/>
      <c r="BJ907" s="22"/>
      <c r="BK907" s="22"/>
      <c r="BL907" s="22"/>
      <c r="BM907" s="22"/>
      <c r="BN907" s="22"/>
      <c r="BO907" s="22"/>
      <c r="BP907" s="22"/>
      <c r="BQ907" s="22"/>
      <c r="BR907" s="22"/>
      <c r="BS907" s="22"/>
      <c r="BT907" s="22"/>
      <c r="BU907" s="22"/>
      <c r="BV907" s="22"/>
      <c r="BW907" s="22"/>
      <c r="BX907" s="22"/>
      <c r="BY907" s="22"/>
      <c r="BZ907" s="22"/>
      <c r="CA907" s="22"/>
      <c r="CB907" s="22"/>
      <c r="CC907" s="22"/>
      <c r="CD907" s="22"/>
      <c r="CE907" s="22"/>
      <c r="CF907" s="22"/>
      <c r="CG907" s="22"/>
      <c r="CH907" s="22"/>
      <c r="CI907" s="22"/>
      <c r="CJ907" s="22"/>
      <c r="CK907" s="22"/>
      <c r="CL907" s="22"/>
      <c r="CM907" s="22"/>
      <c r="CN907" s="22"/>
      <c r="CO907" s="22"/>
      <c r="CP907" s="22"/>
      <c r="CQ907" s="22"/>
      <c r="CR907" s="22"/>
      <c r="CS907" s="22"/>
      <c r="CT907" s="22"/>
      <c r="CU907" s="22"/>
      <c r="CV907" s="22"/>
      <c r="CW907" s="22"/>
      <c r="CX907" s="22"/>
      <c r="CY907" s="22"/>
      <c r="CZ907" s="22"/>
      <c r="DA907" s="22"/>
      <c r="DB907" s="22"/>
      <c r="DC907" s="22"/>
      <c r="DD907" s="22"/>
    </row>
    <row r="908" spans="1:108" s="68" customFormat="1" ht="12.75">
      <c r="A908" s="22"/>
      <c r="B908" s="22"/>
      <c r="C908" s="22"/>
      <c r="D908" s="38"/>
      <c r="E908" s="22"/>
      <c r="F908" s="22"/>
      <c r="G908" s="22"/>
      <c r="H908" s="67"/>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c r="BE908" s="22"/>
      <c r="BF908" s="22"/>
      <c r="BG908" s="22"/>
      <c r="BH908" s="22"/>
      <c r="BI908" s="22"/>
      <c r="BJ908" s="22"/>
      <c r="BK908" s="22"/>
      <c r="BL908" s="22"/>
      <c r="BM908" s="22"/>
      <c r="BN908" s="22"/>
      <c r="BO908" s="22"/>
      <c r="BP908" s="22"/>
      <c r="BQ908" s="22"/>
      <c r="BR908" s="22"/>
      <c r="BS908" s="22"/>
      <c r="BT908" s="22"/>
      <c r="BU908" s="22"/>
      <c r="BV908" s="22"/>
      <c r="BW908" s="22"/>
      <c r="BX908" s="22"/>
      <c r="BY908" s="22"/>
      <c r="BZ908" s="22"/>
      <c r="CA908" s="22"/>
      <c r="CB908" s="22"/>
      <c r="CC908" s="22"/>
      <c r="CD908" s="22"/>
      <c r="CE908" s="22"/>
      <c r="CF908" s="22"/>
      <c r="CG908" s="22"/>
      <c r="CH908" s="22"/>
      <c r="CI908" s="22"/>
      <c r="CJ908" s="22"/>
      <c r="CK908" s="22"/>
      <c r="CL908" s="22"/>
      <c r="CM908" s="22"/>
      <c r="CN908" s="22"/>
      <c r="CO908" s="22"/>
      <c r="CP908" s="22"/>
      <c r="CQ908" s="22"/>
      <c r="CR908" s="22"/>
      <c r="CS908" s="22"/>
      <c r="CT908" s="22"/>
      <c r="CU908" s="22"/>
      <c r="CV908" s="22"/>
      <c r="CW908" s="22"/>
      <c r="CX908" s="22"/>
      <c r="CY908" s="22"/>
      <c r="CZ908" s="22"/>
      <c r="DA908" s="22"/>
      <c r="DB908" s="22"/>
      <c r="DC908" s="22"/>
      <c r="DD908" s="22"/>
    </row>
    <row r="909" spans="1:108" s="68" customFormat="1" ht="12.75">
      <c r="A909" s="22"/>
      <c r="B909" s="22"/>
      <c r="C909" s="22"/>
      <c r="D909" s="38"/>
      <c r="E909" s="22"/>
      <c r="F909" s="22"/>
      <c r="G909" s="22"/>
      <c r="H909" s="67"/>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c r="BE909" s="22"/>
      <c r="BF909" s="22"/>
      <c r="BG909" s="22"/>
      <c r="BH909" s="22"/>
      <c r="BI909" s="22"/>
      <c r="BJ909" s="22"/>
      <c r="BK909" s="22"/>
      <c r="BL909" s="22"/>
      <c r="BM909" s="22"/>
      <c r="BN909" s="22"/>
      <c r="BO909" s="22"/>
      <c r="BP909" s="22"/>
      <c r="BQ909" s="22"/>
      <c r="BR909" s="22"/>
      <c r="BS909" s="22"/>
      <c r="BT909" s="22"/>
      <c r="BU909" s="22"/>
      <c r="BV909" s="22"/>
      <c r="BW909" s="22"/>
      <c r="BX909" s="22"/>
      <c r="BY909" s="22"/>
      <c r="BZ909" s="22"/>
      <c r="CA909" s="22"/>
      <c r="CB909" s="22"/>
      <c r="CC909" s="22"/>
      <c r="CD909" s="22"/>
      <c r="CE909" s="22"/>
      <c r="CF909" s="22"/>
      <c r="CG909" s="22"/>
      <c r="CH909" s="22"/>
      <c r="CI909" s="22"/>
      <c r="CJ909" s="22"/>
      <c r="CK909" s="22"/>
      <c r="CL909" s="22"/>
      <c r="CM909" s="22"/>
      <c r="CN909" s="22"/>
      <c r="CO909" s="22"/>
      <c r="CP909" s="22"/>
      <c r="CQ909" s="22"/>
      <c r="CR909" s="22"/>
      <c r="CS909" s="22"/>
      <c r="CT909" s="22"/>
      <c r="CU909" s="22"/>
      <c r="CV909" s="22"/>
      <c r="CW909" s="22"/>
      <c r="CX909" s="22"/>
      <c r="CY909" s="22"/>
      <c r="CZ909" s="22"/>
      <c r="DA909" s="22"/>
      <c r="DB909" s="22"/>
      <c r="DC909" s="22"/>
      <c r="DD909" s="22"/>
    </row>
    <row r="910" spans="1:108" s="68" customFormat="1" ht="12.75">
      <c r="A910" s="22"/>
      <c r="B910" s="22"/>
      <c r="C910" s="22"/>
      <c r="D910" s="38"/>
      <c r="E910" s="22"/>
      <c r="F910" s="22"/>
      <c r="G910" s="22"/>
      <c r="H910" s="67"/>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c r="BE910" s="22"/>
      <c r="BF910" s="22"/>
      <c r="BG910" s="22"/>
      <c r="BH910" s="22"/>
      <c r="BI910" s="22"/>
      <c r="BJ910" s="22"/>
      <c r="BK910" s="22"/>
      <c r="BL910" s="22"/>
      <c r="BM910" s="22"/>
      <c r="BN910" s="22"/>
      <c r="BO910" s="22"/>
      <c r="BP910" s="22"/>
      <c r="BQ910" s="22"/>
      <c r="BR910" s="22"/>
      <c r="BS910" s="22"/>
      <c r="BT910" s="22"/>
      <c r="BU910" s="22"/>
      <c r="BV910" s="22"/>
      <c r="BW910" s="22"/>
      <c r="BX910" s="22"/>
      <c r="BY910" s="22"/>
      <c r="BZ910" s="22"/>
      <c r="CA910" s="22"/>
      <c r="CB910" s="22"/>
      <c r="CC910" s="22"/>
      <c r="CD910" s="22"/>
      <c r="CE910" s="22"/>
      <c r="CF910" s="22"/>
      <c r="CG910" s="22"/>
      <c r="CH910" s="22"/>
      <c r="CI910" s="22"/>
      <c r="CJ910" s="22"/>
      <c r="CK910" s="22"/>
      <c r="CL910" s="22"/>
      <c r="CM910" s="22"/>
      <c r="CN910" s="22"/>
      <c r="CO910" s="22"/>
      <c r="CP910" s="22"/>
      <c r="CQ910" s="22"/>
      <c r="CR910" s="22"/>
      <c r="CS910" s="22"/>
      <c r="CT910" s="22"/>
      <c r="CU910" s="22"/>
      <c r="CV910" s="22"/>
      <c r="CW910" s="22"/>
      <c r="CX910" s="22"/>
      <c r="CY910" s="22"/>
      <c r="CZ910" s="22"/>
      <c r="DA910" s="22"/>
      <c r="DB910" s="22"/>
      <c r="DC910" s="22"/>
      <c r="DD910" s="22"/>
    </row>
    <row r="911" spans="1:108" s="68" customFormat="1" ht="12.75">
      <c r="A911" s="22"/>
      <c r="B911" s="22"/>
      <c r="C911" s="22"/>
      <c r="D911" s="38"/>
      <c r="E911" s="22"/>
      <c r="F911" s="22"/>
      <c r="G911" s="22"/>
      <c r="H911" s="67"/>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c r="BE911" s="22"/>
      <c r="BF911" s="22"/>
      <c r="BG911" s="22"/>
      <c r="BH911" s="22"/>
      <c r="BI911" s="22"/>
      <c r="BJ911" s="22"/>
      <c r="BK911" s="22"/>
      <c r="BL911" s="22"/>
      <c r="BM911" s="22"/>
      <c r="BN911" s="22"/>
      <c r="BO911" s="22"/>
      <c r="BP911" s="22"/>
      <c r="BQ911" s="22"/>
      <c r="BR911" s="22"/>
      <c r="BS911" s="22"/>
      <c r="BT911" s="22"/>
      <c r="BU911" s="22"/>
      <c r="BV911" s="22"/>
      <c r="BW911" s="22"/>
      <c r="BX911" s="22"/>
      <c r="BY911" s="22"/>
      <c r="BZ911" s="22"/>
      <c r="CA911" s="22"/>
      <c r="CB911" s="22"/>
      <c r="CC911" s="22"/>
      <c r="CD911" s="22"/>
      <c r="CE911" s="22"/>
      <c r="CF911" s="22"/>
      <c r="CG911" s="22"/>
      <c r="CH911" s="22"/>
      <c r="CI911" s="22"/>
      <c r="CJ911" s="22"/>
      <c r="CK911" s="22"/>
      <c r="CL911" s="22"/>
      <c r="CM911" s="22"/>
      <c r="CN911" s="22"/>
      <c r="CO911" s="22"/>
      <c r="CP911" s="22"/>
      <c r="CQ911" s="22"/>
      <c r="CR911" s="22"/>
      <c r="CS911" s="22"/>
      <c r="CT911" s="22"/>
      <c r="CU911" s="22"/>
      <c r="CV911" s="22"/>
      <c r="CW911" s="22"/>
      <c r="CX911" s="22"/>
      <c r="CY911" s="22"/>
      <c r="CZ911" s="22"/>
      <c r="DA911" s="22"/>
      <c r="DB911" s="22"/>
      <c r="DC911" s="22"/>
      <c r="DD911" s="22"/>
    </row>
    <row r="912" spans="1:108" s="68" customFormat="1" ht="12.75">
      <c r="A912" s="22"/>
      <c r="B912" s="22"/>
      <c r="C912" s="22"/>
      <c r="D912" s="38"/>
      <c r="E912" s="22"/>
      <c r="F912" s="22"/>
      <c r="G912" s="22"/>
      <c r="H912" s="67"/>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c r="BE912" s="22"/>
      <c r="BF912" s="22"/>
      <c r="BG912" s="22"/>
      <c r="BH912" s="22"/>
      <c r="BI912" s="22"/>
      <c r="BJ912" s="22"/>
      <c r="BK912" s="22"/>
      <c r="BL912" s="22"/>
      <c r="BM912" s="22"/>
      <c r="BN912" s="22"/>
      <c r="BO912" s="22"/>
      <c r="BP912" s="22"/>
      <c r="BQ912" s="22"/>
      <c r="BR912" s="22"/>
      <c r="BS912" s="22"/>
      <c r="BT912" s="22"/>
      <c r="BU912" s="22"/>
      <c r="BV912" s="22"/>
      <c r="BW912" s="22"/>
      <c r="BX912" s="22"/>
      <c r="BY912" s="22"/>
      <c r="BZ912" s="22"/>
      <c r="CA912" s="22"/>
      <c r="CB912" s="22"/>
      <c r="CC912" s="22"/>
      <c r="CD912" s="22"/>
      <c r="CE912" s="22"/>
      <c r="CF912" s="22"/>
      <c r="CG912" s="22"/>
      <c r="CH912" s="22"/>
      <c r="CI912" s="22"/>
      <c r="CJ912" s="22"/>
      <c r="CK912" s="22"/>
      <c r="CL912" s="22"/>
      <c r="CM912" s="22"/>
      <c r="CN912" s="22"/>
      <c r="CO912" s="22"/>
      <c r="CP912" s="22"/>
      <c r="CQ912" s="22"/>
      <c r="CR912" s="22"/>
      <c r="CS912" s="22"/>
      <c r="CT912" s="22"/>
      <c r="CU912" s="22"/>
      <c r="CV912" s="22"/>
      <c r="CW912" s="22"/>
      <c r="CX912" s="22"/>
      <c r="CY912" s="22"/>
      <c r="CZ912" s="22"/>
      <c r="DA912" s="22"/>
      <c r="DB912" s="22"/>
      <c r="DC912" s="22"/>
      <c r="DD912" s="22"/>
    </row>
    <row r="913" spans="1:108" s="68" customFormat="1" ht="12.75">
      <c r="A913" s="22"/>
      <c r="B913" s="22"/>
      <c r="C913" s="22"/>
      <c r="D913" s="38"/>
      <c r="E913" s="22"/>
      <c r="F913" s="22"/>
      <c r="G913" s="22"/>
      <c r="H913" s="67"/>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c r="BE913" s="22"/>
      <c r="BF913" s="22"/>
      <c r="BG913" s="22"/>
      <c r="BH913" s="22"/>
      <c r="BI913" s="22"/>
      <c r="BJ913" s="22"/>
      <c r="BK913" s="22"/>
      <c r="BL913" s="22"/>
      <c r="BM913" s="22"/>
      <c r="BN913" s="22"/>
      <c r="BO913" s="22"/>
      <c r="BP913" s="22"/>
      <c r="BQ913" s="22"/>
      <c r="BR913" s="22"/>
      <c r="BS913" s="22"/>
      <c r="BT913" s="22"/>
      <c r="BU913" s="22"/>
      <c r="BV913" s="22"/>
      <c r="BW913" s="22"/>
      <c r="BX913" s="22"/>
      <c r="BY913" s="22"/>
      <c r="BZ913" s="22"/>
      <c r="CA913" s="22"/>
      <c r="CB913" s="22"/>
      <c r="CC913" s="22"/>
      <c r="CD913" s="22"/>
      <c r="CE913" s="22"/>
      <c r="CF913" s="22"/>
      <c r="CG913" s="22"/>
      <c r="CH913" s="22"/>
      <c r="CI913" s="22"/>
      <c r="CJ913" s="22"/>
      <c r="CK913" s="22"/>
      <c r="CL913" s="22"/>
      <c r="CM913" s="22"/>
      <c r="CN913" s="22"/>
      <c r="CO913" s="22"/>
      <c r="CP913" s="22"/>
      <c r="CQ913" s="22"/>
      <c r="CR913" s="22"/>
      <c r="CS913" s="22"/>
      <c r="CT913" s="22"/>
      <c r="CU913" s="22"/>
      <c r="CV913" s="22"/>
      <c r="CW913" s="22"/>
      <c r="CX913" s="22"/>
      <c r="CY913" s="22"/>
      <c r="CZ913" s="22"/>
      <c r="DA913" s="22"/>
      <c r="DB913" s="22"/>
      <c r="DC913" s="22"/>
      <c r="DD913" s="22"/>
    </row>
    <row r="914" spans="1:108" s="68" customFormat="1" ht="12.75">
      <c r="A914" s="22"/>
      <c r="B914" s="22"/>
      <c r="C914" s="22"/>
      <c r="D914" s="38"/>
      <c r="E914" s="22"/>
      <c r="F914" s="22"/>
      <c r="G914" s="22"/>
      <c r="H914" s="67"/>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c r="BE914" s="22"/>
      <c r="BF914" s="22"/>
      <c r="BG914" s="22"/>
      <c r="BH914" s="22"/>
      <c r="BI914" s="22"/>
      <c r="BJ914" s="22"/>
      <c r="BK914" s="22"/>
      <c r="BL914" s="22"/>
      <c r="BM914" s="22"/>
      <c r="BN914" s="22"/>
      <c r="BO914" s="22"/>
      <c r="BP914" s="22"/>
      <c r="BQ914" s="22"/>
      <c r="BR914" s="22"/>
      <c r="BS914" s="22"/>
      <c r="BT914" s="22"/>
      <c r="BU914" s="22"/>
      <c r="BV914" s="22"/>
      <c r="BW914" s="22"/>
      <c r="BX914" s="22"/>
      <c r="BY914" s="22"/>
      <c r="BZ914" s="22"/>
      <c r="CA914" s="22"/>
      <c r="CB914" s="22"/>
      <c r="CC914" s="22"/>
      <c r="CD914" s="22"/>
      <c r="CE914" s="22"/>
      <c r="CF914" s="22"/>
      <c r="CG914" s="22"/>
      <c r="CH914" s="22"/>
      <c r="CI914" s="22"/>
      <c r="CJ914" s="22"/>
      <c r="CK914" s="22"/>
      <c r="CL914" s="22"/>
      <c r="CM914" s="22"/>
      <c r="CN914" s="22"/>
      <c r="CO914" s="22"/>
      <c r="CP914" s="22"/>
      <c r="CQ914" s="22"/>
      <c r="CR914" s="22"/>
      <c r="CS914" s="22"/>
      <c r="CT914" s="22"/>
      <c r="CU914" s="22"/>
      <c r="CV914" s="22"/>
      <c r="CW914" s="22"/>
      <c r="CX914" s="22"/>
      <c r="CY914" s="22"/>
      <c r="CZ914" s="22"/>
      <c r="DA914" s="22"/>
      <c r="DB914" s="22"/>
      <c r="DC914" s="22"/>
      <c r="DD914" s="22"/>
    </row>
    <row r="915" spans="1:108" s="68" customFormat="1" ht="12.75">
      <c r="A915" s="22"/>
      <c r="B915" s="22"/>
      <c r="C915" s="22"/>
      <c r="D915" s="38"/>
      <c r="E915" s="22"/>
      <c r="F915" s="22"/>
      <c r="G915" s="22"/>
      <c r="H915" s="67"/>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c r="BE915" s="22"/>
      <c r="BF915" s="22"/>
      <c r="BG915" s="22"/>
      <c r="BH915" s="22"/>
      <c r="BI915" s="22"/>
      <c r="BJ915" s="22"/>
      <c r="BK915" s="22"/>
      <c r="BL915" s="22"/>
      <c r="BM915" s="22"/>
      <c r="BN915" s="22"/>
      <c r="BO915" s="22"/>
      <c r="BP915" s="22"/>
      <c r="BQ915" s="22"/>
      <c r="BR915" s="22"/>
      <c r="BS915" s="22"/>
      <c r="BT915" s="22"/>
      <c r="BU915" s="22"/>
      <c r="BV915" s="22"/>
      <c r="BW915" s="22"/>
      <c r="BX915" s="22"/>
      <c r="BY915" s="22"/>
      <c r="BZ915" s="22"/>
      <c r="CA915" s="22"/>
      <c r="CB915" s="22"/>
      <c r="CC915" s="22"/>
      <c r="CD915" s="22"/>
      <c r="CE915" s="22"/>
      <c r="CF915" s="22"/>
      <c r="CG915" s="22"/>
      <c r="CH915" s="22"/>
      <c r="CI915" s="22"/>
      <c r="CJ915" s="22"/>
      <c r="CK915" s="22"/>
      <c r="CL915" s="22"/>
      <c r="CM915" s="22"/>
      <c r="CN915" s="22"/>
      <c r="CO915" s="22"/>
      <c r="CP915" s="22"/>
      <c r="CQ915" s="22"/>
      <c r="CR915" s="22"/>
      <c r="CS915" s="22"/>
      <c r="CT915" s="22"/>
      <c r="CU915" s="22"/>
      <c r="CV915" s="22"/>
      <c r="CW915" s="22"/>
      <c r="CX915" s="22"/>
      <c r="CY915" s="22"/>
      <c r="CZ915" s="22"/>
      <c r="DA915" s="22"/>
      <c r="DB915" s="22"/>
      <c r="DC915" s="22"/>
      <c r="DD915" s="22"/>
    </row>
    <row r="916" spans="1:108" s="68" customFormat="1" ht="12.75">
      <c r="A916" s="22"/>
      <c r="B916" s="22"/>
      <c r="C916" s="22"/>
      <c r="D916" s="38"/>
      <c r="E916" s="22"/>
      <c r="F916" s="22"/>
      <c r="G916" s="22"/>
      <c r="H916" s="67"/>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22"/>
      <c r="DC916" s="22"/>
      <c r="DD916" s="22"/>
    </row>
    <row r="917" spans="1:108" s="68" customFormat="1" ht="12.75">
      <c r="A917" s="22"/>
      <c r="B917" s="22"/>
      <c r="C917" s="22"/>
      <c r="D917" s="38"/>
      <c r="E917" s="22"/>
      <c r="F917" s="22"/>
      <c r="G917" s="22"/>
      <c r="H917" s="67"/>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c r="BE917" s="22"/>
      <c r="BF917" s="22"/>
      <c r="BG917" s="22"/>
      <c r="BH917" s="22"/>
      <c r="BI917" s="22"/>
      <c r="BJ917" s="22"/>
      <c r="BK917" s="22"/>
      <c r="BL917" s="22"/>
      <c r="BM917" s="22"/>
      <c r="BN917" s="22"/>
      <c r="BO917" s="22"/>
      <c r="BP917" s="22"/>
      <c r="BQ917" s="22"/>
      <c r="BR917" s="22"/>
      <c r="BS917" s="22"/>
      <c r="BT917" s="22"/>
      <c r="BU917" s="22"/>
      <c r="BV917" s="22"/>
      <c r="BW917" s="22"/>
      <c r="BX917" s="22"/>
      <c r="BY917" s="22"/>
      <c r="BZ917" s="22"/>
      <c r="CA917" s="22"/>
      <c r="CB917" s="22"/>
      <c r="CC917" s="22"/>
      <c r="CD917" s="22"/>
      <c r="CE917" s="22"/>
      <c r="CF917" s="22"/>
      <c r="CG917" s="22"/>
      <c r="CH917" s="22"/>
      <c r="CI917" s="22"/>
      <c r="CJ917" s="22"/>
      <c r="CK917" s="22"/>
      <c r="CL917" s="22"/>
      <c r="CM917" s="22"/>
      <c r="CN917" s="22"/>
      <c r="CO917" s="22"/>
      <c r="CP917" s="22"/>
      <c r="CQ917" s="22"/>
      <c r="CR917" s="22"/>
      <c r="CS917" s="22"/>
      <c r="CT917" s="22"/>
      <c r="CU917" s="22"/>
      <c r="CV917" s="22"/>
      <c r="CW917" s="22"/>
      <c r="CX917" s="22"/>
      <c r="CY917" s="22"/>
      <c r="CZ917" s="22"/>
      <c r="DA917" s="22"/>
      <c r="DB917" s="22"/>
      <c r="DC917" s="22"/>
      <c r="DD917" s="22"/>
    </row>
    <row r="918" spans="1:108" s="68" customFormat="1" ht="12.75">
      <c r="A918" s="22"/>
      <c r="B918" s="22"/>
      <c r="C918" s="22"/>
      <c r="D918" s="38"/>
      <c r="E918" s="22"/>
      <c r="F918" s="22"/>
      <c r="G918" s="22"/>
      <c r="H918" s="67"/>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c r="BE918" s="22"/>
      <c r="BF918" s="22"/>
      <c r="BG918" s="22"/>
      <c r="BH918" s="22"/>
      <c r="BI918" s="22"/>
      <c r="BJ918" s="22"/>
      <c r="BK918" s="22"/>
      <c r="BL918" s="22"/>
      <c r="BM918" s="22"/>
      <c r="BN918" s="22"/>
      <c r="BO918" s="22"/>
      <c r="BP918" s="22"/>
      <c r="BQ918" s="22"/>
      <c r="BR918" s="22"/>
      <c r="BS918" s="22"/>
      <c r="BT918" s="22"/>
      <c r="BU918" s="22"/>
      <c r="BV918" s="22"/>
      <c r="BW918" s="22"/>
      <c r="BX918" s="22"/>
      <c r="BY918" s="22"/>
      <c r="BZ918" s="22"/>
      <c r="CA918" s="22"/>
      <c r="CB918" s="22"/>
      <c r="CC918" s="22"/>
      <c r="CD918" s="22"/>
      <c r="CE918" s="22"/>
      <c r="CF918" s="22"/>
      <c r="CG918" s="22"/>
      <c r="CH918" s="22"/>
      <c r="CI918" s="22"/>
      <c r="CJ918" s="22"/>
      <c r="CK918" s="22"/>
      <c r="CL918" s="22"/>
      <c r="CM918" s="22"/>
      <c r="CN918" s="22"/>
      <c r="CO918" s="22"/>
      <c r="CP918" s="22"/>
      <c r="CQ918" s="22"/>
      <c r="CR918" s="22"/>
      <c r="CS918" s="22"/>
      <c r="CT918" s="22"/>
      <c r="CU918" s="22"/>
      <c r="CV918" s="22"/>
      <c r="CW918" s="22"/>
      <c r="CX918" s="22"/>
      <c r="CY918" s="22"/>
      <c r="CZ918" s="22"/>
      <c r="DA918" s="22"/>
      <c r="DB918" s="22"/>
      <c r="DC918" s="22"/>
      <c r="DD918" s="22"/>
    </row>
    <row r="919" spans="1:108" s="68" customFormat="1" ht="12.75">
      <c r="A919" s="22"/>
      <c r="B919" s="22"/>
      <c r="C919" s="22"/>
      <c r="D919" s="38"/>
      <c r="E919" s="22"/>
      <c r="F919" s="22"/>
      <c r="G919" s="22"/>
      <c r="H919" s="67"/>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c r="BE919" s="22"/>
      <c r="BF919" s="22"/>
      <c r="BG919" s="22"/>
      <c r="BH919" s="22"/>
      <c r="BI919" s="22"/>
      <c r="BJ919" s="22"/>
      <c r="BK919" s="22"/>
      <c r="BL919" s="22"/>
      <c r="BM919" s="22"/>
      <c r="BN919" s="22"/>
      <c r="BO919" s="22"/>
      <c r="BP919" s="22"/>
      <c r="BQ919" s="22"/>
      <c r="BR919" s="22"/>
      <c r="BS919" s="22"/>
      <c r="BT919" s="22"/>
      <c r="BU919" s="22"/>
      <c r="BV919" s="22"/>
      <c r="BW919" s="22"/>
      <c r="BX919" s="22"/>
      <c r="BY919" s="22"/>
      <c r="BZ919" s="22"/>
      <c r="CA919" s="22"/>
      <c r="CB919" s="22"/>
      <c r="CC919" s="22"/>
      <c r="CD919" s="22"/>
      <c r="CE919" s="22"/>
      <c r="CF919" s="22"/>
      <c r="CG919" s="22"/>
      <c r="CH919" s="22"/>
      <c r="CI919" s="22"/>
      <c r="CJ919" s="22"/>
      <c r="CK919" s="22"/>
      <c r="CL919" s="22"/>
      <c r="CM919" s="22"/>
      <c r="CN919" s="22"/>
      <c r="CO919" s="22"/>
      <c r="CP919" s="22"/>
      <c r="CQ919" s="22"/>
      <c r="CR919" s="22"/>
      <c r="CS919" s="22"/>
      <c r="CT919" s="22"/>
      <c r="CU919" s="22"/>
      <c r="CV919" s="22"/>
      <c r="CW919" s="22"/>
      <c r="CX919" s="22"/>
      <c r="CY919" s="22"/>
      <c r="CZ919" s="22"/>
      <c r="DA919" s="22"/>
      <c r="DB919" s="22"/>
      <c r="DC919" s="22"/>
      <c r="DD919" s="22"/>
    </row>
    <row r="920" spans="1:108" s="68" customFormat="1" ht="12.75">
      <c r="A920" s="22"/>
      <c r="B920" s="22"/>
      <c r="C920" s="22"/>
      <c r="D920" s="38"/>
      <c r="E920" s="22"/>
      <c r="F920" s="22"/>
      <c r="G920" s="22"/>
      <c r="H920" s="67"/>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c r="BF920" s="22"/>
      <c r="BG920" s="22"/>
      <c r="BH920" s="22"/>
      <c r="BI920" s="22"/>
      <c r="BJ920" s="22"/>
      <c r="BK920" s="22"/>
      <c r="BL920" s="22"/>
      <c r="BM920" s="22"/>
      <c r="BN920" s="22"/>
      <c r="BO920" s="22"/>
      <c r="BP920" s="22"/>
      <c r="BQ920" s="22"/>
      <c r="BR920" s="22"/>
      <c r="BS920" s="22"/>
      <c r="BT920" s="22"/>
      <c r="BU920" s="22"/>
      <c r="BV920" s="22"/>
      <c r="BW920" s="22"/>
      <c r="BX920" s="22"/>
      <c r="BY920" s="22"/>
      <c r="BZ920" s="22"/>
      <c r="CA920" s="22"/>
      <c r="CB920" s="22"/>
      <c r="CC920" s="22"/>
      <c r="CD920" s="22"/>
      <c r="CE920" s="22"/>
      <c r="CF920" s="22"/>
      <c r="CG920" s="22"/>
      <c r="CH920" s="22"/>
      <c r="CI920" s="22"/>
      <c r="CJ920" s="22"/>
      <c r="CK920" s="22"/>
      <c r="CL920" s="22"/>
      <c r="CM920" s="22"/>
      <c r="CN920" s="22"/>
      <c r="CO920" s="22"/>
      <c r="CP920" s="22"/>
      <c r="CQ920" s="22"/>
      <c r="CR920" s="22"/>
      <c r="CS920" s="22"/>
      <c r="CT920" s="22"/>
      <c r="CU920" s="22"/>
      <c r="CV920" s="22"/>
      <c r="CW920" s="22"/>
      <c r="CX920" s="22"/>
      <c r="CY920" s="22"/>
      <c r="CZ920" s="22"/>
      <c r="DA920" s="22"/>
      <c r="DB920" s="22"/>
      <c r="DC920" s="22"/>
      <c r="DD920" s="22"/>
    </row>
    <row r="921" spans="1:108" s="68" customFormat="1" ht="12.75">
      <c r="A921" s="22"/>
      <c r="B921" s="22"/>
      <c r="C921" s="22"/>
      <c r="D921" s="38"/>
      <c r="E921" s="22"/>
      <c r="F921" s="22"/>
      <c r="G921" s="22"/>
      <c r="H921" s="67"/>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c r="BE921" s="22"/>
      <c r="BF921" s="22"/>
      <c r="BG921" s="22"/>
      <c r="BH921" s="22"/>
      <c r="BI921" s="22"/>
      <c r="BJ921" s="22"/>
      <c r="BK921" s="22"/>
      <c r="BL921" s="22"/>
      <c r="BM921" s="22"/>
      <c r="BN921" s="22"/>
      <c r="BO921" s="22"/>
      <c r="BP921" s="22"/>
      <c r="BQ921" s="22"/>
      <c r="BR921" s="22"/>
      <c r="BS921" s="22"/>
      <c r="BT921" s="22"/>
      <c r="BU921" s="22"/>
      <c r="BV921" s="22"/>
      <c r="BW921" s="22"/>
      <c r="BX921" s="22"/>
      <c r="BY921" s="22"/>
      <c r="BZ921" s="22"/>
      <c r="CA921" s="22"/>
      <c r="CB921" s="22"/>
      <c r="CC921" s="22"/>
      <c r="CD921" s="22"/>
      <c r="CE921" s="22"/>
      <c r="CF921" s="22"/>
      <c r="CG921" s="22"/>
      <c r="CH921" s="22"/>
      <c r="CI921" s="22"/>
      <c r="CJ921" s="22"/>
      <c r="CK921" s="22"/>
      <c r="CL921" s="22"/>
      <c r="CM921" s="22"/>
      <c r="CN921" s="22"/>
      <c r="CO921" s="22"/>
      <c r="CP921" s="22"/>
      <c r="CQ921" s="22"/>
      <c r="CR921" s="22"/>
      <c r="CS921" s="22"/>
      <c r="CT921" s="22"/>
      <c r="CU921" s="22"/>
      <c r="CV921" s="22"/>
      <c r="CW921" s="22"/>
      <c r="CX921" s="22"/>
      <c r="CY921" s="22"/>
      <c r="CZ921" s="22"/>
      <c r="DA921" s="22"/>
      <c r="DB921" s="22"/>
      <c r="DC921" s="22"/>
      <c r="DD921" s="22"/>
    </row>
    <row r="922" spans="1:108" s="68" customFormat="1" ht="12.75">
      <c r="A922" s="22"/>
      <c r="B922" s="22"/>
      <c r="C922" s="22"/>
      <c r="D922" s="38"/>
      <c r="E922" s="22"/>
      <c r="F922" s="22"/>
      <c r="G922" s="22"/>
      <c r="H922" s="67"/>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c r="BE922" s="22"/>
      <c r="BF922" s="22"/>
      <c r="BG922" s="22"/>
      <c r="BH922" s="22"/>
      <c r="BI922" s="22"/>
      <c r="BJ922" s="22"/>
      <c r="BK922" s="22"/>
      <c r="BL922" s="22"/>
      <c r="BM922" s="22"/>
      <c r="BN922" s="22"/>
      <c r="BO922" s="22"/>
      <c r="BP922" s="22"/>
      <c r="BQ922" s="22"/>
      <c r="BR922" s="22"/>
      <c r="BS922" s="22"/>
      <c r="BT922" s="22"/>
      <c r="BU922" s="22"/>
      <c r="BV922" s="22"/>
      <c r="BW922" s="22"/>
      <c r="BX922" s="22"/>
      <c r="BY922" s="22"/>
      <c r="BZ922" s="22"/>
      <c r="CA922" s="22"/>
      <c r="CB922" s="22"/>
      <c r="CC922" s="22"/>
      <c r="CD922" s="22"/>
      <c r="CE922" s="22"/>
      <c r="CF922" s="22"/>
      <c r="CG922" s="22"/>
      <c r="CH922" s="22"/>
      <c r="CI922" s="22"/>
      <c r="CJ922" s="22"/>
      <c r="CK922" s="22"/>
      <c r="CL922" s="22"/>
      <c r="CM922" s="22"/>
      <c r="CN922" s="22"/>
      <c r="CO922" s="22"/>
      <c r="CP922" s="22"/>
      <c r="CQ922" s="22"/>
      <c r="CR922" s="22"/>
      <c r="CS922" s="22"/>
      <c r="CT922" s="22"/>
      <c r="CU922" s="22"/>
      <c r="CV922" s="22"/>
      <c r="CW922" s="22"/>
      <c r="CX922" s="22"/>
      <c r="CY922" s="22"/>
      <c r="CZ922" s="22"/>
      <c r="DA922" s="22"/>
      <c r="DB922" s="22"/>
      <c r="DC922" s="22"/>
      <c r="DD922" s="22"/>
    </row>
    <row r="923" spans="1:108" s="68" customFormat="1" ht="12.75">
      <c r="A923" s="22"/>
      <c r="B923" s="22"/>
      <c r="C923" s="22"/>
      <c r="D923" s="38"/>
      <c r="E923" s="22"/>
      <c r="F923" s="22"/>
      <c r="G923" s="22"/>
      <c r="H923" s="67"/>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c r="BE923" s="22"/>
      <c r="BF923" s="22"/>
      <c r="BG923" s="22"/>
      <c r="BH923" s="22"/>
      <c r="BI923" s="22"/>
      <c r="BJ923" s="22"/>
      <c r="BK923" s="22"/>
      <c r="BL923" s="22"/>
      <c r="BM923" s="22"/>
      <c r="BN923" s="22"/>
      <c r="BO923" s="22"/>
      <c r="BP923" s="22"/>
      <c r="BQ923" s="22"/>
      <c r="BR923" s="22"/>
      <c r="BS923" s="22"/>
      <c r="BT923" s="22"/>
      <c r="BU923" s="22"/>
      <c r="BV923" s="22"/>
      <c r="BW923" s="22"/>
      <c r="BX923" s="22"/>
      <c r="BY923" s="22"/>
      <c r="BZ923" s="22"/>
      <c r="CA923" s="22"/>
      <c r="CB923" s="22"/>
      <c r="CC923" s="22"/>
      <c r="CD923" s="22"/>
      <c r="CE923" s="22"/>
      <c r="CF923" s="22"/>
      <c r="CG923" s="22"/>
      <c r="CH923" s="22"/>
      <c r="CI923" s="22"/>
      <c r="CJ923" s="22"/>
      <c r="CK923" s="22"/>
      <c r="CL923" s="22"/>
      <c r="CM923" s="22"/>
      <c r="CN923" s="22"/>
      <c r="CO923" s="22"/>
      <c r="CP923" s="22"/>
      <c r="CQ923" s="22"/>
      <c r="CR923" s="22"/>
      <c r="CS923" s="22"/>
      <c r="CT923" s="22"/>
      <c r="CU923" s="22"/>
      <c r="CV923" s="22"/>
      <c r="CW923" s="22"/>
      <c r="CX923" s="22"/>
      <c r="CY923" s="22"/>
      <c r="CZ923" s="22"/>
      <c r="DA923" s="22"/>
      <c r="DB923" s="22"/>
      <c r="DC923" s="22"/>
      <c r="DD923" s="22"/>
    </row>
    <row r="924" spans="1:108" s="68" customFormat="1" ht="12.75">
      <c r="A924" s="22"/>
      <c r="B924" s="22"/>
      <c r="C924" s="22"/>
      <c r="D924" s="38"/>
      <c r="E924" s="22"/>
      <c r="F924" s="22"/>
      <c r="G924" s="22"/>
      <c r="H924" s="67"/>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c r="BE924" s="22"/>
      <c r="BF924" s="22"/>
      <c r="BG924" s="22"/>
      <c r="BH924" s="22"/>
      <c r="BI924" s="22"/>
      <c r="BJ924" s="22"/>
      <c r="BK924" s="22"/>
      <c r="BL924" s="22"/>
      <c r="BM924" s="22"/>
      <c r="BN924" s="22"/>
      <c r="BO924" s="22"/>
      <c r="BP924" s="22"/>
      <c r="BQ924" s="22"/>
      <c r="BR924" s="22"/>
      <c r="BS924" s="22"/>
      <c r="BT924" s="22"/>
      <c r="BU924" s="22"/>
      <c r="BV924" s="22"/>
      <c r="BW924" s="22"/>
      <c r="BX924" s="22"/>
      <c r="BY924" s="22"/>
      <c r="BZ924" s="22"/>
      <c r="CA924" s="22"/>
      <c r="CB924" s="22"/>
      <c r="CC924" s="22"/>
      <c r="CD924" s="22"/>
      <c r="CE924" s="22"/>
      <c r="CF924" s="22"/>
      <c r="CG924" s="22"/>
      <c r="CH924" s="22"/>
      <c r="CI924" s="22"/>
      <c r="CJ924" s="22"/>
      <c r="CK924" s="22"/>
      <c r="CL924" s="22"/>
      <c r="CM924" s="22"/>
      <c r="CN924" s="22"/>
      <c r="CO924" s="22"/>
      <c r="CP924" s="22"/>
      <c r="CQ924" s="22"/>
      <c r="CR924" s="22"/>
      <c r="CS924" s="22"/>
      <c r="CT924" s="22"/>
      <c r="CU924" s="22"/>
      <c r="CV924" s="22"/>
      <c r="CW924" s="22"/>
      <c r="CX924" s="22"/>
      <c r="CY924" s="22"/>
      <c r="CZ924" s="22"/>
      <c r="DA924" s="22"/>
      <c r="DB924" s="22"/>
      <c r="DC924" s="22"/>
      <c r="DD924" s="22"/>
    </row>
    <row r="925" spans="1:108" s="68" customFormat="1" ht="12.75">
      <c r="A925" s="22"/>
      <c r="B925" s="22"/>
      <c r="C925" s="22"/>
      <c r="D925" s="38"/>
      <c r="E925" s="22"/>
      <c r="F925" s="22"/>
      <c r="G925" s="22"/>
      <c r="H925" s="67"/>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c r="BE925" s="22"/>
      <c r="BF925" s="22"/>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22"/>
      <c r="CF925" s="22"/>
      <c r="CG925" s="22"/>
      <c r="CH925" s="22"/>
      <c r="CI925" s="22"/>
      <c r="CJ925" s="22"/>
      <c r="CK925" s="22"/>
      <c r="CL925" s="22"/>
      <c r="CM925" s="22"/>
      <c r="CN925" s="22"/>
      <c r="CO925" s="22"/>
      <c r="CP925" s="22"/>
      <c r="CQ925" s="22"/>
      <c r="CR925" s="22"/>
      <c r="CS925" s="22"/>
      <c r="CT925" s="22"/>
      <c r="CU925" s="22"/>
      <c r="CV925" s="22"/>
      <c r="CW925" s="22"/>
      <c r="CX925" s="22"/>
      <c r="CY925" s="22"/>
      <c r="CZ925" s="22"/>
      <c r="DA925" s="22"/>
      <c r="DB925" s="22"/>
      <c r="DC925" s="22"/>
      <c r="DD925" s="22"/>
    </row>
    <row r="926" spans="1:108" s="68" customFormat="1" ht="12.75">
      <c r="A926" s="22"/>
      <c r="B926" s="22"/>
      <c r="C926" s="22"/>
      <c r="D926" s="38"/>
      <c r="E926" s="22"/>
      <c r="F926" s="22"/>
      <c r="G926" s="22"/>
      <c r="H926" s="67"/>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22"/>
      <c r="DC926" s="22"/>
      <c r="DD926" s="22"/>
    </row>
    <row r="927" spans="1:108" s="68" customFormat="1" ht="12.75">
      <c r="A927" s="22"/>
      <c r="B927" s="22"/>
      <c r="C927" s="22"/>
      <c r="D927" s="38"/>
      <c r="E927" s="22"/>
      <c r="F927" s="22"/>
      <c r="G927" s="22"/>
      <c r="H927" s="67"/>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c r="BE927" s="22"/>
      <c r="BF927" s="22"/>
      <c r="BG927" s="22"/>
      <c r="BH927" s="22"/>
      <c r="BI927" s="22"/>
      <c r="BJ927" s="22"/>
      <c r="BK927" s="22"/>
      <c r="BL927" s="22"/>
      <c r="BM927" s="22"/>
      <c r="BN927" s="22"/>
      <c r="BO927" s="22"/>
      <c r="BP927" s="22"/>
      <c r="BQ927" s="22"/>
      <c r="BR927" s="22"/>
      <c r="BS927" s="22"/>
      <c r="BT927" s="22"/>
      <c r="BU927" s="22"/>
      <c r="BV927" s="22"/>
      <c r="BW927" s="22"/>
      <c r="BX927" s="22"/>
      <c r="BY927" s="22"/>
      <c r="BZ927" s="22"/>
      <c r="CA927" s="22"/>
      <c r="CB927" s="22"/>
      <c r="CC927" s="22"/>
      <c r="CD927" s="22"/>
      <c r="CE927" s="22"/>
      <c r="CF927" s="22"/>
      <c r="CG927" s="22"/>
      <c r="CH927" s="22"/>
      <c r="CI927" s="22"/>
      <c r="CJ927" s="22"/>
      <c r="CK927" s="22"/>
      <c r="CL927" s="22"/>
      <c r="CM927" s="22"/>
      <c r="CN927" s="22"/>
      <c r="CO927" s="22"/>
      <c r="CP927" s="22"/>
      <c r="CQ927" s="22"/>
      <c r="CR927" s="22"/>
      <c r="CS927" s="22"/>
      <c r="CT927" s="22"/>
      <c r="CU927" s="22"/>
      <c r="CV927" s="22"/>
      <c r="CW927" s="22"/>
      <c r="CX927" s="22"/>
      <c r="CY927" s="22"/>
      <c r="CZ927" s="22"/>
      <c r="DA927" s="22"/>
      <c r="DB927" s="22"/>
      <c r="DC927" s="22"/>
      <c r="DD927" s="22"/>
    </row>
    <row r="928" spans="1:108" s="68" customFormat="1" ht="12.75">
      <c r="A928" s="22"/>
      <c r="B928" s="22"/>
      <c r="C928" s="22"/>
      <c r="D928" s="38"/>
      <c r="E928" s="22"/>
      <c r="F928" s="22"/>
      <c r="G928" s="22"/>
      <c r="H928" s="67"/>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c r="BE928" s="22"/>
      <c r="BF928" s="22"/>
      <c r="BG928" s="22"/>
      <c r="BH928" s="22"/>
      <c r="BI928" s="22"/>
      <c r="BJ928" s="22"/>
      <c r="BK928" s="22"/>
      <c r="BL928" s="22"/>
      <c r="BM928" s="22"/>
      <c r="BN928" s="22"/>
      <c r="BO928" s="22"/>
      <c r="BP928" s="22"/>
      <c r="BQ928" s="22"/>
      <c r="BR928" s="22"/>
      <c r="BS928" s="22"/>
      <c r="BT928" s="22"/>
      <c r="BU928" s="22"/>
      <c r="BV928" s="22"/>
      <c r="BW928" s="22"/>
      <c r="BX928" s="22"/>
      <c r="BY928" s="22"/>
      <c r="BZ928" s="22"/>
      <c r="CA928" s="22"/>
      <c r="CB928" s="22"/>
      <c r="CC928" s="22"/>
      <c r="CD928" s="22"/>
      <c r="CE928" s="22"/>
      <c r="CF928" s="22"/>
      <c r="CG928" s="22"/>
      <c r="CH928" s="22"/>
      <c r="CI928" s="22"/>
      <c r="CJ928" s="22"/>
      <c r="CK928" s="22"/>
      <c r="CL928" s="22"/>
      <c r="CM928" s="22"/>
      <c r="CN928" s="22"/>
      <c r="CO928" s="22"/>
      <c r="CP928" s="22"/>
      <c r="CQ928" s="22"/>
      <c r="CR928" s="22"/>
      <c r="CS928" s="22"/>
      <c r="CT928" s="22"/>
      <c r="CU928" s="22"/>
      <c r="CV928" s="22"/>
      <c r="CW928" s="22"/>
      <c r="CX928" s="22"/>
      <c r="CY928" s="22"/>
      <c r="CZ928" s="22"/>
      <c r="DA928" s="22"/>
      <c r="DB928" s="22"/>
      <c r="DC928" s="22"/>
      <c r="DD928" s="22"/>
    </row>
    <row r="929" spans="1:108" s="68" customFormat="1" ht="12.75">
      <c r="A929" s="22"/>
      <c r="B929" s="22"/>
      <c r="C929" s="22"/>
      <c r="D929" s="38"/>
      <c r="E929" s="22"/>
      <c r="F929" s="22"/>
      <c r="G929" s="22"/>
      <c r="H929" s="67"/>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c r="BE929" s="22"/>
      <c r="BF929" s="22"/>
      <c r="BG929" s="22"/>
      <c r="BH929" s="22"/>
      <c r="BI929" s="22"/>
      <c r="BJ929" s="22"/>
      <c r="BK929" s="22"/>
      <c r="BL929" s="22"/>
      <c r="BM929" s="22"/>
      <c r="BN929" s="22"/>
      <c r="BO929" s="22"/>
      <c r="BP929" s="22"/>
      <c r="BQ929" s="22"/>
      <c r="BR929" s="22"/>
      <c r="BS929" s="22"/>
      <c r="BT929" s="22"/>
      <c r="BU929" s="22"/>
      <c r="BV929" s="22"/>
      <c r="BW929" s="22"/>
      <c r="BX929" s="22"/>
      <c r="BY929" s="22"/>
      <c r="BZ929" s="22"/>
      <c r="CA929" s="22"/>
      <c r="CB929" s="22"/>
      <c r="CC929" s="22"/>
      <c r="CD929" s="22"/>
      <c r="CE929" s="22"/>
      <c r="CF929" s="22"/>
      <c r="CG929" s="22"/>
      <c r="CH929" s="22"/>
      <c r="CI929" s="22"/>
      <c r="CJ929" s="22"/>
      <c r="CK929" s="22"/>
      <c r="CL929" s="22"/>
      <c r="CM929" s="22"/>
      <c r="CN929" s="22"/>
      <c r="CO929" s="22"/>
      <c r="CP929" s="22"/>
      <c r="CQ929" s="22"/>
      <c r="CR929" s="22"/>
      <c r="CS929" s="22"/>
      <c r="CT929" s="22"/>
      <c r="CU929" s="22"/>
      <c r="CV929" s="22"/>
      <c r="CW929" s="22"/>
      <c r="CX929" s="22"/>
      <c r="CY929" s="22"/>
      <c r="CZ929" s="22"/>
      <c r="DA929" s="22"/>
      <c r="DB929" s="22"/>
      <c r="DC929" s="22"/>
      <c r="DD929" s="22"/>
    </row>
    <row r="930" spans="1:108" s="68" customFormat="1" ht="12.75">
      <c r="A930" s="22"/>
      <c r="B930" s="22"/>
      <c r="C930" s="22"/>
      <c r="D930" s="38"/>
      <c r="E930" s="22"/>
      <c r="F930" s="22"/>
      <c r="G930" s="22"/>
      <c r="H930" s="67"/>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c r="BE930" s="22"/>
      <c r="BF930" s="22"/>
      <c r="BG930" s="22"/>
      <c r="BH930" s="22"/>
      <c r="BI930" s="22"/>
      <c r="BJ930" s="22"/>
      <c r="BK930" s="22"/>
      <c r="BL930" s="22"/>
      <c r="BM930" s="22"/>
      <c r="BN930" s="22"/>
      <c r="BO930" s="22"/>
      <c r="BP930" s="22"/>
      <c r="BQ930" s="22"/>
      <c r="BR930" s="22"/>
      <c r="BS930" s="22"/>
      <c r="BT930" s="22"/>
      <c r="BU930" s="22"/>
      <c r="BV930" s="22"/>
      <c r="BW930" s="22"/>
      <c r="BX930" s="22"/>
      <c r="BY930" s="22"/>
      <c r="BZ930" s="22"/>
      <c r="CA930" s="22"/>
      <c r="CB930" s="22"/>
      <c r="CC930" s="22"/>
      <c r="CD930" s="22"/>
      <c r="CE930" s="22"/>
      <c r="CF930" s="22"/>
      <c r="CG930" s="22"/>
      <c r="CH930" s="22"/>
      <c r="CI930" s="22"/>
      <c r="CJ930" s="22"/>
      <c r="CK930" s="22"/>
      <c r="CL930" s="22"/>
      <c r="CM930" s="22"/>
      <c r="CN930" s="22"/>
      <c r="CO930" s="22"/>
      <c r="CP930" s="22"/>
      <c r="CQ930" s="22"/>
      <c r="CR930" s="22"/>
      <c r="CS930" s="22"/>
      <c r="CT930" s="22"/>
      <c r="CU930" s="22"/>
      <c r="CV930" s="22"/>
      <c r="CW930" s="22"/>
      <c r="CX930" s="22"/>
      <c r="CY930" s="22"/>
      <c r="CZ930" s="22"/>
      <c r="DA930" s="22"/>
      <c r="DB930" s="22"/>
      <c r="DC930" s="22"/>
      <c r="DD930" s="22"/>
    </row>
    <row r="931" spans="1:108" s="68" customFormat="1" ht="12.75">
      <c r="A931" s="22"/>
      <c r="B931" s="22"/>
      <c r="C931" s="22"/>
      <c r="D931" s="38"/>
      <c r="E931" s="22"/>
      <c r="F931" s="22"/>
      <c r="G931" s="22"/>
      <c r="H931" s="67"/>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c r="BE931" s="22"/>
      <c r="BF931" s="22"/>
      <c r="BG931" s="22"/>
      <c r="BH931" s="22"/>
      <c r="BI931" s="22"/>
      <c r="BJ931" s="22"/>
      <c r="BK931" s="22"/>
      <c r="BL931" s="22"/>
      <c r="BM931" s="22"/>
      <c r="BN931" s="22"/>
      <c r="BO931" s="22"/>
      <c r="BP931" s="22"/>
      <c r="BQ931" s="22"/>
      <c r="BR931" s="22"/>
      <c r="BS931" s="22"/>
      <c r="BT931" s="22"/>
      <c r="BU931" s="22"/>
      <c r="BV931" s="22"/>
      <c r="BW931" s="22"/>
      <c r="BX931" s="22"/>
      <c r="BY931" s="22"/>
      <c r="BZ931" s="22"/>
      <c r="CA931" s="22"/>
      <c r="CB931" s="22"/>
      <c r="CC931" s="22"/>
      <c r="CD931" s="22"/>
      <c r="CE931" s="22"/>
      <c r="CF931" s="22"/>
      <c r="CG931" s="22"/>
      <c r="CH931" s="22"/>
      <c r="CI931" s="22"/>
      <c r="CJ931" s="22"/>
      <c r="CK931" s="22"/>
      <c r="CL931" s="22"/>
      <c r="CM931" s="22"/>
      <c r="CN931" s="22"/>
      <c r="CO931" s="22"/>
      <c r="CP931" s="22"/>
      <c r="CQ931" s="22"/>
      <c r="CR931" s="22"/>
      <c r="CS931" s="22"/>
      <c r="CT931" s="22"/>
      <c r="CU931" s="22"/>
      <c r="CV931" s="22"/>
      <c r="CW931" s="22"/>
      <c r="CX931" s="22"/>
      <c r="CY931" s="22"/>
      <c r="CZ931" s="22"/>
      <c r="DA931" s="22"/>
      <c r="DB931" s="22"/>
      <c r="DC931" s="22"/>
      <c r="DD931" s="22"/>
    </row>
    <row r="932" spans="1:108" s="68" customFormat="1" ht="12.75">
      <c r="A932" s="22"/>
      <c r="B932" s="22"/>
      <c r="C932" s="22"/>
      <c r="D932" s="38"/>
      <c r="E932" s="22"/>
      <c r="F932" s="22"/>
      <c r="G932" s="22"/>
      <c r="H932" s="67"/>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c r="BE932" s="22"/>
      <c r="BF932" s="22"/>
      <c r="BG932" s="22"/>
      <c r="BH932" s="22"/>
      <c r="BI932" s="22"/>
      <c r="BJ932" s="22"/>
      <c r="BK932" s="22"/>
      <c r="BL932" s="22"/>
      <c r="BM932" s="22"/>
      <c r="BN932" s="22"/>
      <c r="BO932" s="22"/>
      <c r="BP932" s="22"/>
      <c r="BQ932" s="22"/>
      <c r="BR932" s="22"/>
      <c r="BS932" s="22"/>
      <c r="BT932" s="22"/>
      <c r="BU932" s="22"/>
      <c r="BV932" s="22"/>
      <c r="BW932" s="22"/>
      <c r="BX932" s="22"/>
      <c r="BY932" s="22"/>
      <c r="BZ932" s="22"/>
      <c r="CA932" s="22"/>
      <c r="CB932" s="22"/>
      <c r="CC932" s="22"/>
      <c r="CD932" s="22"/>
      <c r="CE932" s="22"/>
      <c r="CF932" s="22"/>
      <c r="CG932" s="22"/>
      <c r="CH932" s="22"/>
      <c r="CI932" s="22"/>
      <c r="CJ932" s="22"/>
      <c r="CK932" s="22"/>
      <c r="CL932" s="22"/>
      <c r="CM932" s="22"/>
      <c r="CN932" s="22"/>
      <c r="CO932" s="22"/>
      <c r="CP932" s="22"/>
      <c r="CQ932" s="22"/>
      <c r="CR932" s="22"/>
      <c r="CS932" s="22"/>
      <c r="CT932" s="22"/>
      <c r="CU932" s="22"/>
      <c r="CV932" s="22"/>
      <c r="CW932" s="22"/>
      <c r="CX932" s="22"/>
      <c r="CY932" s="22"/>
      <c r="CZ932" s="22"/>
      <c r="DA932" s="22"/>
      <c r="DB932" s="22"/>
      <c r="DC932" s="22"/>
      <c r="DD932" s="22"/>
    </row>
    <row r="933" spans="1:108" s="68" customFormat="1" ht="12.75">
      <c r="A933" s="22"/>
      <c r="B933" s="22"/>
      <c r="C933" s="22"/>
      <c r="D933" s="38"/>
      <c r="E933" s="22"/>
      <c r="F933" s="22"/>
      <c r="G933" s="22"/>
      <c r="H933" s="67"/>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c r="BF933" s="22"/>
      <c r="BG933" s="22"/>
      <c r="BH933" s="22"/>
      <c r="BI933" s="22"/>
      <c r="BJ933" s="22"/>
      <c r="BK933" s="22"/>
      <c r="BL933" s="22"/>
      <c r="BM933" s="22"/>
      <c r="BN933" s="22"/>
      <c r="BO933" s="22"/>
      <c r="BP933" s="22"/>
      <c r="BQ933" s="22"/>
      <c r="BR933" s="22"/>
      <c r="BS933" s="22"/>
      <c r="BT933" s="22"/>
      <c r="BU933" s="22"/>
      <c r="BV933" s="22"/>
      <c r="BW933" s="22"/>
      <c r="BX933" s="22"/>
      <c r="BY933" s="22"/>
      <c r="BZ933" s="22"/>
      <c r="CA933" s="22"/>
      <c r="CB933" s="22"/>
      <c r="CC933" s="22"/>
      <c r="CD933" s="22"/>
      <c r="CE933" s="22"/>
      <c r="CF933" s="22"/>
      <c r="CG933" s="22"/>
      <c r="CH933" s="22"/>
      <c r="CI933" s="22"/>
      <c r="CJ933" s="22"/>
      <c r="CK933" s="22"/>
      <c r="CL933" s="22"/>
      <c r="CM933" s="22"/>
      <c r="CN933" s="22"/>
      <c r="CO933" s="22"/>
      <c r="CP933" s="22"/>
      <c r="CQ933" s="22"/>
      <c r="CR933" s="22"/>
      <c r="CS933" s="22"/>
      <c r="CT933" s="22"/>
      <c r="CU933" s="22"/>
      <c r="CV933" s="22"/>
      <c r="CW933" s="22"/>
      <c r="CX933" s="22"/>
      <c r="CY933" s="22"/>
      <c r="CZ933" s="22"/>
      <c r="DA933" s="22"/>
      <c r="DB933" s="22"/>
      <c r="DC933" s="22"/>
      <c r="DD933" s="22"/>
    </row>
    <row r="934" spans="1:108" s="68" customFormat="1" ht="12.75">
      <c r="A934" s="22"/>
      <c r="B934" s="22"/>
      <c r="C934" s="22"/>
      <c r="D934" s="38"/>
      <c r="E934" s="22"/>
      <c r="F934" s="22"/>
      <c r="G934" s="22"/>
      <c r="H934" s="67"/>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c r="BE934" s="22"/>
      <c r="BF934" s="22"/>
      <c r="BG934" s="22"/>
      <c r="BH934" s="22"/>
      <c r="BI934" s="22"/>
      <c r="BJ934" s="22"/>
      <c r="BK934" s="22"/>
      <c r="BL934" s="22"/>
      <c r="BM934" s="22"/>
      <c r="BN934" s="22"/>
      <c r="BO934" s="22"/>
      <c r="BP934" s="22"/>
      <c r="BQ934" s="22"/>
      <c r="BR934" s="22"/>
      <c r="BS934" s="22"/>
      <c r="BT934" s="22"/>
      <c r="BU934" s="22"/>
      <c r="BV934" s="22"/>
      <c r="BW934" s="22"/>
      <c r="BX934" s="22"/>
      <c r="BY934" s="22"/>
      <c r="BZ934" s="22"/>
      <c r="CA934" s="22"/>
      <c r="CB934" s="22"/>
      <c r="CC934" s="22"/>
      <c r="CD934" s="22"/>
      <c r="CE934" s="22"/>
      <c r="CF934" s="22"/>
      <c r="CG934" s="22"/>
      <c r="CH934" s="22"/>
      <c r="CI934" s="22"/>
      <c r="CJ934" s="22"/>
      <c r="CK934" s="22"/>
      <c r="CL934" s="22"/>
      <c r="CM934" s="22"/>
      <c r="CN934" s="22"/>
      <c r="CO934" s="22"/>
      <c r="CP934" s="22"/>
      <c r="CQ934" s="22"/>
      <c r="CR934" s="22"/>
      <c r="CS934" s="22"/>
      <c r="CT934" s="22"/>
      <c r="CU934" s="22"/>
      <c r="CV934" s="22"/>
      <c r="CW934" s="22"/>
      <c r="CX934" s="22"/>
      <c r="CY934" s="22"/>
      <c r="CZ934" s="22"/>
      <c r="DA934" s="22"/>
      <c r="DB934" s="22"/>
      <c r="DC934" s="22"/>
      <c r="DD934" s="22"/>
    </row>
    <row r="935" spans="1:108" s="68" customFormat="1" ht="12.75">
      <c r="A935" s="22"/>
      <c r="B935" s="22"/>
      <c r="C935" s="22"/>
      <c r="D935" s="38"/>
      <c r="E935" s="22"/>
      <c r="F935" s="22"/>
      <c r="G935" s="22"/>
      <c r="H935" s="67"/>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c r="BE935" s="22"/>
      <c r="BF935" s="22"/>
      <c r="BG935" s="22"/>
      <c r="BH935" s="22"/>
      <c r="BI935" s="22"/>
      <c r="BJ935" s="22"/>
      <c r="BK935" s="22"/>
      <c r="BL935" s="22"/>
      <c r="BM935" s="22"/>
      <c r="BN935" s="22"/>
      <c r="BO935" s="22"/>
      <c r="BP935" s="22"/>
      <c r="BQ935" s="22"/>
      <c r="BR935" s="22"/>
      <c r="BS935" s="22"/>
      <c r="BT935" s="22"/>
      <c r="BU935" s="22"/>
      <c r="BV935" s="22"/>
      <c r="BW935" s="22"/>
      <c r="BX935" s="22"/>
      <c r="BY935" s="22"/>
      <c r="BZ935" s="22"/>
      <c r="CA935" s="22"/>
      <c r="CB935" s="22"/>
      <c r="CC935" s="22"/>
      <c r="CD935" s="22"/>
      <c r="CE935" s="22"/>
      <c r="CF935" s="22"/>
      <c r="CG935" s="22"/>
      <c r="CH935" s="22"/>
      <c r="CI935" s="22"/>
      <c r="CJ935" s="22"/>
      <c r="CK935" s="22"/>
      <c r="CL935" s="22"/>
      <c r="CM935" s="22"/>
      <c r="CN935" s="22"/>
      <c r="CO935" s="22"/>
      <c r="CP935" s="22"/>
      <c r="CQ935" s="22"/>
      <c r="CR935" s="22"/>
      <c r="CS935" s="22"/>
      <c r="CT935" s="22"/>
      <c r="CU935" s="22"/>
      <c r="CV935" s="22"/>
      <c r="CW935" s="22"/>
      <c r="CX935" s="22"/>
      <c r="CY935" s="22"/>
      <c r="CZ935" s="22"/>
      <c r="DA935" s="22"/>
      <c r="DB935" s="22"/>
      <c r="DC935" s="22"/>
      <c r="DD935" s="22"/>
    </row>
    <row r="936" spans="1:108" s="68" customFormat="1" ht="12.75">
      <c r="A936" s="22"/>
      <c r="B936" s="22"/>
      <c r="C936" s="22"/>
      <c r="D936" s="38"/>
      <c r="E936" s="22"/>
      <c r="F936" s="22"/>
      <c r="G936" s="22"/>
      <c r="H936" s="67"/>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22"/>
      <c r="DC936" s="22"/>
      <c r="DD936" s="22"/>
    </row>
    <row r="937" spans="1:108" s="68" customFormat="1" ht="12.75">
      <c r="A937" s="22"/>
      <c r="B937" s="22"/>
      <c r="C937" s="22"/>
      <c r="D937" s="38"/>
      <c r="E937" s="22"/>
      <c r="F937" s="22"/>
      <c r="G937" s="22"/>
      <c r="H937" s="67"/>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c r="BE937" s="22"/>
      <c r="BF937" s="22"/>
      <c r="BG937" s="22"/>
      <c r="BH937" s="22"/>
      <c r="BI937" s="22"/>
      <c r="BJ937" s="22"/>
      <c r="BK937" s="22"/>
      <c r="BL937" s="22"/>
      <c r="BM937" s="22"/>
      <c r="BN937" s="22"/>
      <c r="BO937" s="22"/>
      <c r="BP937" s="22"/>
      <c r="BQ937" s="22"/>
      <c r="BR937" s="22"/>
      <c r="BS937" s="22"/>
      <c r="BT937" s="22"/>
      <c r="BU937" s="22"/>
      <c r="BV937" s="22"/>
      <c r="BW937" s="22"/>
      <c r="BX937" s="22"/>
      <c r="BY937" s="22"/>
      <c r="BZ937" s="22"/>
      <c r="CA937" s="22"/>
      <c r="CB937" s="22"/>
      <c r="CC937" s="22"/>
      <c r="CD937" s="22"/>
      <c r="CE937" s="22"/>
      <c r="CF937" s="22"/>
      <c r="CG937" s="22"/>
      <c r="CH937" s="22"/>
      <c r="CI937" s="22"/>
      <c r="CJ937" s="22"/>
      <c r="CK937" s="22"/>
      <c r="CL937" s="22"/>
      <c r="CM937" s="22"/>
      <c r="CN937" s="22"/>
      <c r="CO937" s="22"/>
      <c r="CP937" s="22"/>
      <c r="CQ937" s="22"/>
      <c r="CR937" s="22"/>
      <c r="CS937" s="22"/>
      <c r="CT937" s="22"/>
      <c r="CU937" s="22"/>
      <c r="CV937" s="22"/>
      <c r="CW937" s="22"/>
      <c r="CX937" s="22"/>
      <c r="CY937" s="22"/>
      <c r="CZ937" s="22"/>
      <c r="DA937" s="22"/>
      <c r="DB937" s="22"/>
      <c r="DC937" s="22"/>
      <c r="DD937" s="22"/>
    </row>
    <row r="938" spans="1:108" s="68" customFormat="1" ht="12.75">
      <c r="A938" s="22"/>
      <c r="B938" s="22"/>
      <c r="C938" s="22"/>
      <c r="D938" s="38"/>
      <c r="E938" s="22"/>
      <c r="F938" s="22"/>
      <c r="G938" s="22"/>
      <c r="H938" s="67"/>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c r="BE938" s="22"/>
      <c r="BF938" s="22"/>
      <c r="BG938" s="22"/>
      <c r="BH938" s="22"/>
      <c r="BI938" s="22"/>
      <c r="BJ938" s="22"/>
      <c r="BK938" s="22"/>
      <c r="BL938" s="22"/>
      <c r="BM938" s="22"/>
      <c r="BN938" s="22"/>
      <c r="BO938" s="22"/>
      <c r="BP938" s="22"/>
      <c r="BQ938" s="22"/>
      <c r="BR938" s="22"/>
      <c r="BS938" s="22"/>
      <c r="BT938" s="22"/>
      <c r="BU938" s="22"/>
      <c r="BV938" s="22"/>
      <c r="BW938" s="22"/>
      <c r="BX938" s="22"/>
      <c r="BY938" s="22"/>
      <c r="BZ938" s="22"/>
      <c r="CA938" s="22"/>
      <c r="CB938" s="22"/>
      <c r="CC938" s="22"/>
      <c r="CD938" s="22"/>
      <c r="CE938" s="22"/>
      <c r="CF938" s="22"/>
      <c r="CG938" s="22"/>
      <c r="CH938" s="22"/>
      <c r="CI938" s="22"/>
      <c r="CJ938" s="22"/>
      <c r="CK938" s="22"/>
      <c r="CL938" s="22"/>
      <c r="CM938" s="22"/>
      <c r="CN938" s="22"/>
      <c r="CO938" s="22"/>
      <c r="CP938" s="22"/>
      <c r="CQ938" s="22"/>
      <c r="CR938" s="22"/>
      <c r="CS938" s="22"/>
      <c r="CT938" s="22"/>
      <c r="CU938" s="22"/>
      <c r="CV938" s="22"/>
      <c r="CW938" s="22"/>
      <c r="CX938" s="22"/>
      <c r="CY938" s="22"/>
      <c r="CZ938" s="22"/>
      <c r="DA938" s="22"/>
      <c r="DB938" s="22"/>
      <c r="DC938" s="22"/>
      <c r="DD938" s="22"/>
    </row>
    <row r="939" spans="1:108" s="68" customFormat="1" ht="12.75">
      <c r="A939" s="22"/>
      <c r="B939" s="22"/>
      <c r="C939" s="22"/>
      <c r="D939" s="38"/>
      <c r="E939" s="22"/>
      <c r="F939" s="22"/>
      <c r="G939" s="22"/>
      <c r="H939" s="67"/>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c r="BE939" s="22"/>
      <c r="BF939" s="22"/>
      <c r="BG939" s="22"/>
      <c r="BH939" s="22"/>
      <c r="BI939" s="22"/>
      <c r="BJ939" s="22"/>
      <c r="BK939" s="22"/>
      <c r="BL939" s="22"/>
      <c r="BM939" s="22"/>
      <c r="BN939" s="22"/>
      <c r="BO939" s="22"/>
      <c r="BP939" s="22"/>
      <c r="BQ939" s="22"/>
      <c r="BR939" s="22"/>
      <c r="BS939" s="22"/>
      <c r="BT939" s="22"/>
      <c r="BU939" s="22"/>
      <c r="BV939" s="22"/>
      <c r="BW939" s="22"/>
      <c r="BX939" s="22"/>
      <c r="BY939" s="22"/>
      <c r="BZ939" s="22"/>
      <c r="CA939" s="22"/>
      <c r="CB939" s="22"/>
      <c r="CC939" s="22"/>
      <c r="CD939" s="22"/>
      <c r="CE939" s="22"/>
      <c r="CF939" s="22"/>
      <c r="CG939" s="22"/>
      <c r="CH939" s="22"/>
      <c r="CI939" s="22"/>
      <c r="CJ939" s="22"/>
      <c r="CK939" s="22"/>
      <c r="CL939" s="22"/>
      <c r="CM939" s="22"/>
      <c r="CN939" s="22"/>
      <c r="CO939" s="22"/>
      <c r="CP939" s="22"/>
      <c r="CQ939" s="22"/>
      <c r="CR939" s="22"/>
      <c r="CS939" s="22"/>
      <c r="CT939" s="22"/>
      <c r="CU939" s="22"/>
      <c r="CV939" s="22"/>
      <c r="CW939" s="22"/>
      <c r="CX939" s="22"/>
      <c r="CY939" s="22"/>
      <c r="CZ939" s="22"/>
      <c r="DA939" s="22"/>
      <c r="DB939" s="22"/>
      <c r="DC939" s="22"/>
      <c r="DD939" s="22"/>
    </row>
    <row r="940" spans="1:108" s="68" customFormat="1" ht="12.75">
      <c r="A940" s="22"/>
      <c r="B940" s="22"/>
      <c r="C940" s="22"/>
      <c r="D940" s="38"/>
      <c r="E940" s="22"/>
      <c r="F940" s="22"/>
      <c r="G940" s="22"/>
      <c r="H940" s="67"/>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c r="BE940" s="22"/>
      <c r="BF940" s="22"/>
      <c r="BG940" s="22"/>
      <c r="BH940" s="22"/>
      <c r="BI940" s="22"/>
      <c r="BJ940" s="22"/>
      <c r="BK940" s="22"/>
      <c r="BL940" s="22"/>
      <c r="BM940" s="22"/>
      <c r="BN940" s="22"/>
      <c r="BO940" s="22"/>
      <c r="BP940" s="22"/>
      <c r="BQ940" s="22"/>
      <c r="BR940" s="22"/>
      <c r="BS940" s="22"/>
      <c r="BT940" s="22"/>
      <c r="BU940" s="22"/>
      <c r="BV940" s="22"/>
      <c r="BW940" s="22"/>
      <c r="BX940" s="22"/>
      <c r="BY940" s="22"/>
      <c r="BZ940" s="22"/>
      <c r="CA940" s="22"/>
      <c r="CB940" s="22"/>
      <c r="CC940" s="22"/>
      <c r="CD940" s="22"/>
      <c r="CE940" s="22"/>
      <c r="CF940" s="22"/>
      <c r="CG940" s="22"/>
      <c r="CH940" s="22"/>
      <c r="CI940" s="22"/>
      <c r="CJ940" s="22"/>
      <c r="CK940" s="22"/>
      <c r="CL940" s="22"/>
      <c r="CM940" s="22"/>
      <c r="CN940" s="22"/>
      <c r="CO940" s="22"/>
      <c r="CP940" s="22"/>
      <c r="CQ940" s="22"/>
      <c r="CR940" s="22"/>
      <c r="CS940" s="22"/>
      <c r="CT940" s="22"/>
      <c r="CU940" s="22"/>
      <c r="CV940" s="22"/>
      <c r="CW940" s="22"/>
      <c r="CX940" s="22"/>
      <c r="CY940" s="22"/>
      <c r="CZ940" s="22"/>
      <c r="DA940" s="22"/>
      <c r="DB940" s="22"/>
      <c r="DC940" s="22"/>
      <c r="DD940" s="22"/>
    </row>
    <row r="941" spans="1:108" s="68" customFormat="1" ht="12.75">
      <c r="A941" s="22"/>
      <c r="B941" s="22"/>
      <c r="C941" s="22"/>
      <c r="D941" s="38"/>
      <c r="E941" s="22"/>
      <c r="F941" s="22"/>
      <c r="G941" s="22"/>
      <c r="H941" s="67"/>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c r="BE941" s="22"/>
      <c r="BF941" s="22"/>
      <c r="BG941" s="22"/>
      <c r="BH941" s="22"/>
      <c r="BI941" s="22"/>
      <c r="BJ941" s="22"/>
      <c r="BK941" s="22"/>
      <c r="BL941" s="22"/>
      <c r="BM941" s="22"/>
      <c r="BN941" s="22"/>
      <c r="BO941" s="22"/>
      <c r="BP941" s="22"/>
      <c r="BQ941" s="22"/>
      <c r="BR941" s="22"/>
      <c r="BS941" s="22"/>
      <c r="BT941" s="22"/>
      <c r="BU941" s="22"/>
      <c r="BV941" s="22"/>
      <c r="BW941" s="22"/>
      <c r="BX941" s="22"/>
      <c r="BY941" s="22"/>
      <c r="BZ941" s="22"/>
      <c r="CA941" s="22"/>
      <c r="CB941" s="22"/>
      <c r="CC941" s="22"/>
      <c r="CD941" s="22"/>
      <c r="CE941" s="22"/>
      <c r="CF941" s="22"/>
      <c r="CG941" s="22"/>
      <c r="CH941" s="22"/>
      <c r="CI941" s="22"/>
      <c r="CJ941" s="22"/>
      <c r="CK941" s="22"/>
      <c r="CL941" s="22"/>
      <c r="CM941" s="22"/>
      <c r="CN941" s="22"/>
      <c r="CO941" s="22"/>
      <c r="CP941" s="22"/>
      <c r="CQ941" s="22"/>
      <c r="CR941" s="22"/>
      <c r="CS941" s="22"/>
      <c r="CT941" s="22"/>
      <c r="CU941" s="22"/>
      <c r="CV941" s="22"/>
      <c r="CW941" s="22"/>
      <c r="CX941" s="22"/>
      <c r="CY941" s="22"/>
      <c r="CZ941" s="22"/>
      <c r="DA941" s="22"/>
      <c r="DB941" s="22"/>
      <c r="DC941" s="22"/>
      <c r="DD941" s="22"/>
    </row>
    <row r="942" spans="1:108" s="68" customFormat="1" ht="12.75">
      <c r="A942" s="22"/>
      <c r="B942" s="22"/>
      <c r="C942" s="22"/>
      <c r="D942" s="38"/>
      <c r="E942" s="22"/>
      <c r="F942" s="22"/>
      <c r="G942" s="22"/>
      <c r="H942" s="67"/>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c r="BE942" s="22"/>
      <c r="BF942" s="22"/>
      <c r="BG942" s="22"/>
      <c r="BH942" s="22"/>
      <c r="BI942" s="22"/>
      <c r="BJ942" s="22"/>
      <c r="BK942" s="22"/>
      <c r="BL942" s="22"/>
      <c r="BM942" s="22"/>
      <c r="BN942" s="22"/>
      <c r="BO942" s="22"/>
      <c r="BP942" s="22"/>
      <c r="BQ942" s="22"/>
      <c r="BR942" s="22"/>
      <c r="BS942" s="22"/>
      <c r="BT942" s="22"/>
      <c r="BU942" s="22"/>
      <c r="BV942" s="22"/>
      <c r="BW942" s="22"/>
      <c r="BX942" s="22"/>
      <c r="BY942" s="22"/>
      <c r="BZ942" s="22"/>
      <c r="CA942" s="22"/>
      <c r="CB942" s="22"/>
      <c r="CC942" s="22"/>
      <c r="CD942" s="22"/>
      <c r="CE942" s="22"/>
      <c r="CF942" s="22"/>
      <c r="CG942" s="22"/>
      <c r="CH942" s="22"/>
      <c r="CI942" s="22"/>
      <c r="CJ942" s="22"/>
      <c r="CK942" s="22"/>
      <c r="CL942" s="22"/>
      <c r="CM942" s="22"/>
      <c r="CN942" s="22"/>
      <c r="CO942" s="22"/>
      <c r="CP942" s="22"/>
      <c r="CQ942" s="22"/>
      <c r="CR942" s="22"/>
      <c r="CS942" s="22"/>
      <c r="CT942" s="22"/>
      <c r="CU942" s="22"/>
      <c r="CV942" s="22"/>
      <c r="CW942" s="22"/>
      <c r="CX942" s="22"/>
      <c r="CY942" s="22"/>
      <c r="CZ942" s="22"/>
      <c r="DA942" s="22"/>
      <c r="DB942" s="22"/>
      <c r="DC942" s="22"/>
      <c r="DD942" s="22"/>
    </row>
    <row r="943" spans="1:108" s="68" customFormat="1" ht="12.75">
      <c r="A943" s="22"/>
      <c r="B943" s="22"/>
      <c r="C943" s="22"/>
      <c r="D943" s="38"/>
      <c r="E943" s="22"/>
      <c r="F943" s="22"/>
      <c r="G943" s="22"/>
      <c r="H943" s="67"/>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c r="BE943" s="22"/>
      <c r="BF943" s="22"/>
      <c r="BG943" s="22"/>
      <c r="BH943" s="22"/>
      <c r="BI943" s="22"/>
      <c r="BJ943" s="22"/>
      <c r="BK943" s="22"/>
      <c r="BL943" s="22"/>
      <c r="BM943" s="22"/>
      <c r="BN943" s="22"/>
      <c r="BO943" s="22"/>
      <c r="BP943" s="22"/>
      <c r="BQ943" s="22"/>
      <c r="BR943" s="22"/>
      <c r="BS943" s="22"/>
      <c r="BT943" s="22"/>
      <c r="BU943" s="22"/>
      <c r="BV943" s="22"/>
      <c r="BW943" s="22"/>
      <c r="BX943" s="22"/>
      <c r="BY943" s="22"/>
      <c r="BZ943" s="22"/>
      <c r="CA943" s="22"/>
      <c r="CB943" s="22"/>
      <c r="CC943" s="22"/>
      <c r="CD943" s="22"/>
      <c r="CE943" s="22"/>
      <c r="CF943" s="22"/>
      <c r="CG943" s="22"/>
      <c r="CH943" s="22"/>
      <c r="CI943" s="22"/>
      <c r="CJ943" s="22"/>
      <c r="CK943" s="22"/>
      <c r="CL943" s="22"/>
      <c r="CM943" s="22"/>
      <c r="CN943" s="22"/>
      <c r="CO943" s="22"/>
      <c r="CP943" s="22"/>
      <c r="CQ943" s="22"/>
      <c r="CR943" s="22"/>
      <c r="CS943" s="22"/>
      <c r="CT943" s="22"/>
      <c r="CU943" s="22"/>
      <c r="CV943" s="22"/>
      <c r="CW943" s="22"/>
      <c r="CX943" s="22"/>
      <c r="CY943" s="22"/>
      <c r="CZ943" s="22"/>
      <c r="DA943" s="22"/>
      <c r="DB943" s="22"/>
      <c r="DC943" s="22"/>
      <c r="DD943" s="22"/>
    </row>
    <row r="944" spans="1:108" s="68" customFormat="1" ht="12.75">
      <c r="A944" s="22"/>
      <c r="B944" s="22"/>
      <c r="C944" s="22"/>
      <c r="D944" s="38"/>
      <c r="E944" s="22"/>
      <c r="F944" s="22"/>
      <c r="G944" s="22"/>
      <c r="H944" s="67"/>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c r="BE944" s="22"/>
      <c r="BF944" s="22"/>
      <c r="BG944" s="22"/>
      <c r="BH944" s="22"/>
      <c r="BI944" s="22"/>
      <c r="BJ944" s="22"/>
      <c r="BK944" s="22"/>
      <c r="BL944" s="22"/>
      <c r="BM944" s="22"/>
      <c r="BN944" s="22"/>
      <c r="BO944" s="22"/>
      <c r="BP944" s="22"/>
      <c r="BQ944" s="22"/>
      <c r="BR944" s="22"/>
      <c r="BS944" s="22"/>
      <c r="BT944" s="22"/>
      <c r="BU944" s="22"/>
      <c r="BV944" s="22"/>
      <c r="BW944" s="22"/>
      <c r="BX944" s="22"/>
      <c r="BY944" s="22"/>
      <c r="BZ944" s="22"/>
      <c r="CA944" s="22"/>
      <c r="CB944" s="22"/>
      <c r="CC944" s="22"/>
      <c r="CD944" s="22"/>
      <c r="CE944" s="22"/>
      <c r="CF944" s="22"/>
      <c r="CG944" s="22"/>
      <c r="CH944" s="22"/>
      <c r="CI944" s="22"/>
      <c r="CJ944" s="22"/>
      <c r="CK944" s="22"/>
      <c r="CL944" s="22"/>
      <c r="CM944" s="22"/>
      <c r="CN944" s="22"/>
      <c r="CO944" s="22"/>
      <c r="CP944" s="22"/>
      <c r="CQ944" s="22"/>
      <c r="CR944" s="22"/>
      <c r="CS944" s="22"/>
      <c r="CT944" s="22"/>
      <c r="CU944" s="22"/>
      <c r="CV944" s="22"/>
      <c r="CW944" s="22"/>
      <c r="CX944" s="22"/>
      <c r="CY944" s="22"/>
      <c r="CZ944" s="22"/>
      <c r="DA944" s="22"/>
      <c r="DB944" s="22"/>
      <c r="DC944" s="22"/>
      <c r="DD944" s="22"/>
    </row>
    <row r="945" spans="1:108" s="68" customFormat="1" ht="12.75">
      <c r="A945" s="22"/>
      <c r="B945" s="22"/>
      <c r="C945" s="22"/>
      <c r="D945" s="38"/>
      <c r="E945" s="22"/>
      <c r="F945" s="22"/>
      <c r="G945" s="22"/>
      <c r="H945" s="67"/>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c r="BE945" s="22"/>
      <c r="BF945" s="22"/>
      <c r="BG945" s="22"/>
      <c r="BH945" s="22"/>
      <c r="BI945" s="22"/>
      <c r="BJ945" s="22"/>
      <c r="BK945" s="22"/>
      <c r="BL945" s="22"/>
      <c r="BM945" s="22"/>
      <c r="BN945" s="22"/>
      <c r="BO945" s="22"/>
      <c r="BP945" s="22"/>
      <c r="BQ945" s="22"/>
      <c r="BR945" s="22"/>
      <c r="BS945" s="22"/>
      <c r="BT945" s="22"/>
      <c r="BU945" s="22"/>
      <c r="BV945" s="22"/>
      <c r="BW945" s="22"/>
      <c r="BX945" s="22"/>
      <c r="BY945" s="22"/>
      <c r="BZ945" s="22"/>
      <c r="CA945" s="22"/>
      <c r="CB945" s="22"/>
      <c r="CC945" s="22"/>
      <c r="CD945" s="22"/>
      <c r="CE945" s="22"/>
      <c r="CF945" s="22"/>
      <c r="CG945" s="22"/>
      <c r="CH945" s="22"/>
      <c r="CI945" s="22"/>
      <c r="CJ945" s="22"/>
      <c r="CK945" s="22"/>
      <c r="CL945" s="22"/>
      <c r="CM945" s="22"/>
      <c r="CN945" s="22"/>
      <c r="CO945" s="22"/>
      <c r="CP945" s="22"/>
      <c r="CQ945" s="22"/>
      <c r="CR945" s="22"/>
      <c r="CS945" s="22"/>
      <c r="CT945" s="22"/>
      <c r="CU945" s="22"/>
      <c r="CV945" s="22"/>
      <c r="CW945" s="22"/>
      <c r="CX945" s="22"/>
      <c r="CY945" s="22"/>
      <c r="CZ945" s="22"/>
      <c r="DA945" s="22"/>
      <c r="DB945" s="22"/>
      <c r="DC945" s="22"/>
      <c r="DD945" s="22"/>
    </row>
    <row r="946" spans="1:108" s="68" customFormat="1" ht="12.75">
      <c r="A946" s="22"/>
      <c r="B946" s="22"/>
      <c r="C946" s="22"/>
      <c r="D946" s="38"/>
      <c r="E946" s="22"/>
      <c r="F946" s="22"/>
      <c r="G946" s="22"/>
      <c r="H946" s="67"/>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22"/>
      <c r="CM946" s="22"/>
      <c r="CN946" s="22"/>
      <c r="CO946" s="22"/>
      <c r="CP946" s="22"/>
      <c r="CQ946" s="22"/>
      <c r="CR946" s="22"/>
      <c r="CS946" s="22"/>
      <c r="CT946" s="22"/>
      <c r="CU946" s="22"/>
      <c r="CV946" s="22"/>
      <c r="CW946" s="22"/>
      <c r="CX946" s="22"/>
      <c r="CY946" s="22"/>
      <c r="CZ946" s="22"/>
      <c r="DA946" s="22"/>
      <c r="DB946" s="22"/>
      <c r="DC946" s="22"/>
      <c r="DD946" s="22"/>
    </row>
    <row r="947" spans="1:108" s="68" customFormat="1" ht="12.75">
      <c r="A947" s="22"/>
      <c r="B947" s="22"/>
      <c r="C947" s="22"/>
      <c r="D947" s="38"/>
      <c r="E947" s="22"/>
      <c r="F947" s="22"/>
      <c r="G947" s="22"/>
      <c r="H947" s="67"/>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c r="BE947" s="22"/>
      <c r="BF947" s="22"/>
      <c r="BG947" s="22"/>
      <c r="BH947" s="22"/>
      <c r="BI947" s="22"/>
      <c r="BJ947" s="22"/>
      <c r="BK947" s="22"/>
      <c r="BL947" s="22"/>
      <c r="BM947" s="22"/>
      <c r="BN947" s="22"/>
      <c r="BO947" s="22"/>
      <c r="BP947" s="22"/>
      <c r="BQ947" s="22"/>
      <c r="BR947" s="22"/>
      <c r="BS947" s="22"/>
      <c r="BT947" s="22"/>
      <c r="BU947" s="22"/>
      <c r="BV947" s="22"/>
      <c r="BW947" s="22"/>
      <c r="BX947" s="22"/>
      <c r="BY947" s="22"/>
      <c r="BZ947" s="22"/>
      <c r="CA947" s="22"/>
      <c r="CB947" s="22"/>
      <c r="CC947" s="22"/>
      <c r="CD947" s="22"/>
      <c r="CE947" s="22"/>
      <c r="CF947" s="22"/>
      <c r="CG947" s="22"/>
      <c r="CH947" s="22"/>
      <c r="CI947" s="22"/>
      <c r="CJ947" s="22"/>
      <c r="CK947" s="22"/>
      <c r="CL947" s="22"/>
      <c r="CM947" s="22"/>
      <c r="CN947" s="22"/>
      <c r="CO947" s="22"/>
      <c r="CP947" s="22"/>
      <c r="CQ947" s="22"/>
      <c r="CR947" s="22"/>
      <c r="CS947" s="22"/>
      <c r="CT947" s="22"/>
      <c r="CU947" s="22"/>
      <c r="CV947" s="22"/>
      <c r="CW947" s="22"/>
      <c r="CX947" s="22"/>
      <c r="CY947" s="22"/>
      <c r="CZ947" s="22"/>
      <c r="DA947" s="22"/>
      <c r="DB947" s="22"/>
      <c r="DC947" s="22"/>
      <c r="DD947" s="22"/>
    </row>
    <row r="948" spans="1:108" s="68" customFormat="1" ht="12.75">
      <c r="A948" s="22"/>
      <c r="B948" s="22"/>
      <c r="C948" s="22"/>
      <c r="D948" s="38"/>
      <c r="E948" s="22"/>
      <c r="F948" s="22"/>
      <c r="G948" s="22"/>
      <c r="H948" s="67"/>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c r="BA948" s="22"/>
      <c r="BB948" s="22"/>
      <c r="BC948" s="22"/>
      <c r="BD948" s="22"/>
      <c r="BE948" s="22"/>
      <c r="BF948" s="22"/>
      <c r="BG948" s="22"/>
      <c r="BH948" s="22"/>
      <c r="BI948" s="22"/>
      <c r="BJ948" s="22"/>
      <c r="BK948" s="22"/>
      <c r="BL948" s="22"/>
      <c r="BM948" s="22"/>
      <c r="BN948" s="22"/>
      <c r="BO948" s="22"/>
      <c r="BP948" s="22"/>
      <c r="BQ948" s="22"/>
      <c r="BR948" s="22"/>
      <c r="BS948" s="22"/>
      <c r="BT948" s="22"/>
      <c r="BU948" s="22"/>
      <c r="BV948" s="22"/>
      <c r="BW948" s="22"/>
      <c r="BX948" s="22"/>
      <c r="BY948" s="22"/>
      <c r="BZ948" s="22"/>
      <c r="CA948" s="22"/>
      <c r="CB948" s="22"/>
      <c r="CC948" s="22"/>
      <c r="CD948" s="22"/>
      <c r="CE948" s="22"/>
      <c r="CF948" s="22"/>
      <c r="CG948" s="22"/>
      <c r="CH948" s="22"/>
      <c r="CI948" s="22"/>
      <c r="CJ948" s="22"/>
      <c r="CK948" s="22"/>
      <c r="CL948" s="22"/>
      <c r="CM948" s="22"/>
      <c r="CN948" s="22"/>
      <c r="CO948" s="22"/>
      <c r="CP948" s="22"/>
      <c r="CQ948" s="22"/>
      <c r="CR948" s="22"/>
      <c r="CS948" s="22"/>
      <c r="CT948" s="22"/>
      <c r="CU948" s="22"/>
      <c r="CV948" s="22"/>
      <c r="CW948" s="22"/>
      <c r="CX948" s="22"/>
      <c r="CY948" s="22"/>
      <c r="CZ948" s="22"/>
      <c r="DA948" s="22"/>
      <c r="DB948" s="22"/>
      <c r="DC948" s="22"/>
      <c r="DD948" s="22"/>
    </row>
    <row r="949" spans="1:108" s="68" customFormat="1" ht="12.75">
      <c r="A949" s="22"/>
      <c r="B949" s="22"/>
      <c r="C949" s="22"/>
      <c r="D949" s="38"/>
      <c r="E949" s="22"/>
      <c r="F949" s="22"/>
      <c r="G949" s="22"/>
      <c r="H949" s="67"/>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c r="BA949" s="22"/>
      <c r="BB949" s="22"/>
      <c r="BC949" s="22"/>
      <c r="BD949" s="22"/>
      <c r="BE949" s="22"/>
      <c r="BF949" s="22"/>
      <c r="BG949" s="22"/>
      <c r="BH949" s="22"/>
      <c r="BI949" s="22"/>
      <c r="BJ949" s="22"/>
      <c r="BK949" s="22"/>
      <c r="BL949" s="22"/>
      <c r="BM949" s="22"/>
      <c r="BN949" s="22"/>
      <c r="BO949" s="22"/>
      <c r="BP949" s="22"/>
      <c r="BQ949" s="22"/>
      <c r="BR949" s="22"/>
      <c r="BS949" s="22"/>
      <c r="BT949" s="22"/>
      <c r="BU949" s="22"/>
      <c r="BV949" s="22"/>
      <c r="BW949" s="22"/>
      <c r="BX949" s="22"/>
      <c r="BY949" s="22"/>
      <c r="BZ949" s="22"/>
      <c r="CA949" s="22"/>
      <c r="CB949" s="22"/>
      <c r="CC949" s="22"/>
      <c r="CD949" s="22"/>
      <c r="CE949" s="22"/>
      <c r="CF949" s="22"/>
      <c r="CG949" s="22"/>
      <c r="CH949" s="22"/>
      <c r="CI949" s="22"/>
      <c r="CJ949" s="22"/>
      <c r="CK949" s="22"/>
      <c r="CL949" s="22"/>
      <c r="CM949" s="22"/>
      <c r="CN949" s="22"/>
      <c r="CO949" s="22"/>
      <c r="CP949" s="22"/>
      <c r="CQ949" s="22"/>
      <c r="CR949" s="22"/>
      <c r="CS949" s="22"/>
      <c r="CT949" s="22"/>
      <c r="CU949" s="22"/>
      <c r="CV949" s="22"/>
      <c r="CW949" s="22"/>
      <c r="CX949" s="22"/>
      <c r="CY949" s="22"/>
      <c r="CZ949" s="22"/>
      <c r="DA949" s="22"/>
      <c r="DB949" s="22"/>
      <c r="DC949" s="22"/>
      <c r="DD949" s="22"/>
    </row>
    <row r="950" spans="1:108" s="68" customFormat="1" ht="12.75">
      <c r="A950" s="22"/>
      <c r="B950" s="22"/>
      <c r="C950" s="22"/>
      <c r="D950" s="38"/>
      <c r="E950" s="22"/>
      <c r="F950" s="22"/>
      <c r="G950" s="22"/>
      <c r="H950" s="67"/>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22"/>
      <c r="CM950" s="22"/>
      <c r="CN950" s="22"/>
      <c r="CO950" s="22"/>
      <c r="CP950" s="22"/>
      <c r="CQ950" s="22"/>
      <c r="CR950" s="22"/>
      <c r="CS950" s="22"/>
      <c r="CT950" s="22"/>
      <c r="CU950" s="22"/>
      <c r="CV950" s="22"/>
      <c r="CW950" s="22"/>
      <c r="CX950" s="22"/>
      <c r="CY950" s="22"/>
      <c r="CZ950" s="22"/>
      <c r="DA950" s="22"/>
      <c r="DB950" s="22"/>
      <c r="DC950" s="22"/>
      <c r="DD950" s="22"/>
    </row>
    <row r="951" spans="1:108" s="68" customFormat="1" ht="12.75">
      <c r="A951" s="22"/>
      <c r="B951" s="22"/>
      <c r="C951" s="22"/>
      <c r="D951" s="38"/>
      <c r="E951" s="22"/>
      <c r="F951" s="22"/>
      <c r="G951" s="22"/>
      <c r="H951" s="67"/>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c r="BA951" s="22"/>
      <c r="BB951" s="22"/>
      <c r="BC951" s="22"/>
      <c r="BD951" s="22"/>
      <c r="BE951" s="22"/>
      <c r="BF951" s="22"/>
      <c r="BG951" s="22"/>
      <c r="BH951" s="22"/>
      <c r="BI951" s="22"/>
      <c r="BJ951" s="22"/>
      <c r="BK951" s="22"/>
      <c r="BL951" s="22"/>
      <c r="BM951" s="22"/>
      <c r="BN951" s="22"/>
      <c r="BO951" s="22"/>
      <c r="BP951" s="22"/>
      <c r="BQ951" s="22"/>
      <c r="BR951" s="22"/>
      <c r="BS951" s="22"/>
      <c r="BT951" s="22"/>
      <c r="BU951" s="22"/>
      <c r="BV951" s="22"/>
      <c r="BW951" s="22"/>
      <c r="BX951" s="22"/>
      <c r="BY951" s="22"/>
      <c r="BZ951" s="22"/>
      <c r="CA951" s="22"/>
      <c r="CB951" s="22"/>
      <c r="CC951" s="22"/>
      <c r="CD951" s="22"/>
      <c r="CE951" s="22"/>
      <c r="CF951" s="22"/>
      <c r="CG951" s="22"/>
      <c r="CH951" s="22"/>
      <c r="CI951" s="22"/>
      <c r="CJ951" s="22"/>
      <c r="CK951" s="22"/>
      <c r="CL951" s="22"/>
      <c r="CM951" s="22"/>
      <c r="CN951" s="22"/>
      <c r="CO951" s="22"/>
      <c r="CP951" s="22"/>
      <c r="CQ951" s="22"/>
      <c r="CR951" s="22"/>
      <c r="CS951" s="22"/>
      <c r="CT951" s="22"/>
      <c r="CU951" s="22"/>
      <c r="CV951" s="22"/>
      <c r="CW951" s="22"/>
      <c r="CX951" s="22"/>
      <c r="CY951" s="22"/>
      <c r="CZ951" s="22"/>
      <c r="DA951" s="22"/>
      <c r="DB951" s="22"/>
      <c r="DC951" s="22"/>
      <c r="DD951" s="22"/>
    </row>
    <row r="952" spans="1:108" s="68" customFormat="1" ht="12.75">
      <c r="A952" s="22"/>
      <c r="B952" s="22"/>
      <c r="C952" s="22"/>
      <c r="D952" s="38"/>
      <c r="E952" s="22"/>
      <c r="F952" s="22"/>
      <c r="G952" s="22"/>
      <c r="H952" s="67"/>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c r="BD952" s="22"/>
      <c r="BE952" s="22"/>
      <c r="BF952" s="22"/>
      <c r="BG952" s="22"/>
      <c r="BH952" s="22"/>
      <c r="BI952" s="22"/>
      <c r="BJ952" s="22"/>
      <c r="BK952" s="22"/>
      <c r="BL952" s="22"/>
      <c r="BM952" s="22"/>
      <c r="BN952" s="22"/>
      <c r="BO952" s="22"/>
      <c r="BP952" s="22"/>
      <c r="BQ952" s="22"/>
      <c r="BR952" s="22"/>
      <c r="BS952" s="22"/>
      <c r="BT952" s="22"/>
      <c r="BU952" s="22"/>
      <c r="BV952" s="22"/>
      <c r="BW952" s="22"/>
      <c r="BX952" s="22"/>
      <c r="BY952" s="22"/>
      <c r="BZ952" s="22"/>
      <c r="CA952" s="22"/>
      <c r="CB952" s="22"/>
      <c r="CC952" s="22"/>
      <c r="CD952" s="22"/>
      <c r="CE952" s="22"/>
      <c r="CF952" s="22"/>
      <c r="CG952" s="22"/>
      <c r="CH952" s="22"/>
      <c r="CI952" s="22"/>
      <c r="CJ952" s="22"/>
      <c r="CK952" s="22"/>
      <c r="CL952" s="22"/>
      <c r="CM952" s="22"/>
      <c r="CN952" s="22"/>
      <c r="CO952" s="22"/>
      <c r="CP952" s="22"/>
      <c r="CQ952" s="22"/>
      <c r="CR952" s="22"/>
      <c r="CS952" s="22"/>
      <c r="CT952" s="22"/>
      <c r="CU952" s="22"/>
      <c r="CV952" s="22"/>
      <c r="CW952" s="22"/>
      <c r="CX952" s="22"/>
      <c r="CY952" s="22"/>
      <c r="CZ952" s="22"/>
      <c r="DA952" s="22"/>
      <c r="DB952" s="22"/>
      <c r="DC952" s="22"/>
      <c r="DD952" s="22"/>
    </row>
    <row r="953" spans="1:108" s="68" customFormat="1" ht="12.75">
      <c r="A953" s="22"/>
      <c r="B953" s="22"/>
      <c r="C953" s="22"/>
      <c r="D953" s="38"/>
      <c r="E953" s="22"/>
      <c r="F953" s="22"/>
      <c r="G953" s="22"/>
      <c r="H953" s="67"/>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c r="BA953" s="22"/>
      <c r="BB953" s="22"/>
      <c r="BC953" s="22"/>
      <c r="BD953" s="22"/>
      <c r="BE953" s="22"/>
      <c r="BF953" s="22"/>
      <c r="BG953" s="22"/>
      <c r="BH953" s="22"/>
      <c r="BI953" s="22"/>
      <c r="BJ953" s="22"/>
      <c r="BK953" s="22"/>
      <c r="BL953" s="22"/>
      <c r="BM953" s="22"/>
      <c r="BN953" s="22"/>
      <c r="BO953" s="22"/>
      <c r="BP953" s="22"/>
      <c r="BQ953" s="22"/>
      <c r="BR953" s="22"/>
      <c r="BS953" s="22"/>
      <c r="BT953" s="22"/>
      <c r="BU953" s="22"/>
      <c r="BV953" s="22"/>
      <c r="BW953" s="22"/>
      <c r="BX953" s="22"/>
      <c r="BY953" s="22"/>
      <c r="BZ953" s="22"/>
      <c r="CA953" s="22"/>
      <c r="CB953" s="22"/>
      <c r="CC953" s="22"/>
      <c r="CD953" s="22"/>
      <c r="CE953" s="22"/>
      <c r="CF953" s="22"/>
      <c r="CG953" s="22"/>
      <c r="CH953" s="22"/>
      <c r="CI953" s="22"/>
      <c r="CJ953" s="22"/>
      <c r="CK953" s="22"/>
      <c r="CL953" s="22"/>
      <c r="CM953" s="22"/>
      <c r="CN953" s="22"/>
      <c r="CO953" s="22"/>
      <c r="CP953" s="22"/>
      <c r="CQ953" s="22"/>
      <c r="CR953" s="22"/>
      <c r="CS953" s="22"/>
      <c r="CT953" s="22"/>
      <c r="CU953" s="22"/>
      <c r="CV953" s="22"/>
      <c r="CW953" s="22"/>
      <c r="CX953" s="22"/>
      <c r="CY953" s="22"/>
      <c r="CZ953" s="22"/>
      <c r="DA953" s="22"/>
      <c r="DB953" s="22"/>
      <c r="DC953" s="22"/>
      <c r="DD953" s="22"/>
    </row>
    <row r="954" spans="1:108" s="68" customFormat="1" ht="12.75">
      <c r="A954" s="22"/>
      <c r="B954" s="22"/>
      <c r="C954" s="22"/>
      <c r="D954" s="38"/>
      <c r="E954" s="22"/>
      <c r="F954" s="22"/>
      <c r="G954" s="22"/>
      <c r="H954" s="67"/>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c r="BA954" s="22"/>
      <c r="BB954" s="22"/>
      <c r="BC954" s="22"/>
      <c r="BD954" s="22"/>
      <c r="BE954" s="22"/>
      <c r="BF954" s="22"/>
      <c r="BG954" s="22"/>
      <c r="BH954" s="22"/>
      <c r="BI954" s="22"/>
      <c r="BJ954" s="22"/>
      <c r="BK954" s="22"/>
      <c r="BL954" s="22"/>
      <c r="BM954" s="22"/>
      <c r="BN954" s="22"/>
      <c r="BO954" s="22"/>
      <c r="BP954" s="22"/>
      <c r="BQ954" s="22"/>
      <c r="BR954" s="22"/>
      <c r="BS954" s="22"/>
      <c r="BT954" s="22"/>
      <c r="BU954" s="22"/>
      <c r="BV954" s="22"/>
      <c r="BW954" s="22"/>
      <c r="BX954" s="22"/>
      <c r="BY954" s="22"/>
      <c r="BZ954" s="22"/>
      <c r="CA954" s="22"/>
      <c r="CB954" s="22"/>
      <c r="CC954" s="22"/>
      <c r="CD954" s="22"/>
      <c r="CE954" s="22"/>
      <c r="CF954" s="22"/>
      <c r="CG954" s="22"/>
      <c r="CH954" s="22"/>
      <c r="CI954" s="22"/>
      <c r="CJ954" s="22"/>
      <c r="CK954" s="22"/>
      <c r="CL954" s="22"/>
      <c r="CM954" s="22"/>
      <c r="CN954" s="22"/>
      <c r="CO954" s="22"/>
      <c r="CP954" s="22"/>
      <c r="CQ954" s="22"/>
      <c r="CR954" s="22"/>
      <c r="CS954" s="22"/>
      <c r="CT954" s="22"/>
      <c r="CU954" s="22"/>
      <c r="CV954" s="22"/>
      <c r="CW954" s="22"/>
      <c r="CX954" s="22"/>
      <c r="CY954" s="22"/>
      <c r="CZ954" s="22"/>
      <c r="DA954" s="22"/>
      <c r="DB954" s="22"/>
      <c r="DC954" s="22"/>
      <c r="DD954" s="22"/>
    </row>
    <row r="955" spans="1:108" s="68" customFormat="1" ht="12.75">
      <c r="A955" s="22"/>
      <c r="B955" s="22"/>
      <c r="C955" s="22"/>
      <c r="D955" s="38"/>
      <c r="E955" s="22"/>
      <c r="F955" s="22"/>
      <c r="G955" s="22"/>
      <c r="H955" s="67"/>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c r="BD955" s="22"/>
      <c r="BE955" s="22"/>
      <c r="BF955" s="22"/>
      <c r="BG955" s="22"/>
      <c r="BH955" s="22"/>
      <c r="BI955" s="22"/>
      <c r="BJ955" s="22"/>
      <c r="BK955" s="22"/>
      <c r="BL955" s="22"/>
      <c r="BM955" s="22"/>
      <c r="BN955" s="22"/>
      <c r="BO955" s="22"/>
      <c r="BP955" s="22"/>
      <c r="BQ955" s="22"/>
      <c r="BR955" s="22"/>
      <c r="BS955" s="22"/>
      <c r="BT955" s="22"/>
      <c r="BU955" s="22"/>
      <c r="BV955" s="22"/>
      <c r="BW955" s="22"/>
      <c r="BX955" s="22"/>
      <c r="BY955" s="22"/>
      <c r="BZ955" s="22"/>
      <c r="CA955" s="22"/>
      <c r="CB955" s="22"/>
      <c r="CC955" s="22"/>
      <c r="CD955" s="22"/>
      <c r="CE955" s="22"/>
      <c r="CF955" s="22"/>
      <c r="CG955" s="22"/>
      <c r="CH955" s="22"/>
      <c r="CI955" s="22"/>
      <c r="CJ955" s="22"/>
      <c r="CK955" s="22"/>
      <c r="CL955" s="22"/>
      <c r="CM955" s="22"/>
      <c r="CN955" s="22"/>
      <c r="CO955" s="22"/>
      <c r="CP955" s="22"/>
      <c r="CQ955" s="22"/>
      <c r="CR955" s="22"/>
      <c r="CS955" s="22"/>
      <c r="CT955" s="22"/>
      <c r="CU955" s="22"/>
      <c r="CV955" s="22"/>
      <c r="CW955" s="22"/>
      <c r="CX955" s="22"/>
      <c r="CY955" s="22"/>
      <c r="CZ955" s="22"/>
      <c r="DA955" s="22"/>
      <c r="DB955" s="22"/>
      <c r="DC955" s="22"/>
      <c r="DD955" s="22"/>
    </row>
    <row r="956" spans="1:108" s="68" customFormat="1" ht="12.75">
      <c r="A956" s="22"/>
      <c r="B956" s="22"/>
      <c r="C956" s="22"/>
      <c r="D956" s="38"/>
      <c r="E956" s="22"/>
      <c r="F956" s="22"/>
      <c r="G956" s="22"/>
      <c r="H956" s="67"/>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22"/>
      <c r="CM956" s="22"/>
      <c r="CN956" s="22"/>
      <c r="CO956" s="22"/>
      <c r="CP956" s="22"/>
      <c r="CQ956" s="22"/>
      <c r="CR956" s="22"/>
      <c r="CS956" s="22"/>
      <c r="CT956" s="22"/>
      <c r="CU956" s="22"/>
      <c r="CV956" s="22"/>
      <c r="CW956" s="22"/>
      <c r="CX956" s="22"/>
      <c r="CY956" s="22"/>
      <c r="CZ956" s="22"/>
      <c r="DA956" s="22"/>
      <c r="DB956" s="22"/>
      <c r="DC956" s="22"/>
      <c r="DD956" s="22"/>
    </row>
    <row r="957" spans="1:108" s="68" customFormat="1" ht="12.75">
      <c r="A957" s="22"/>
      <c r="B957" s="22"/>
      <c r="C957" s="22"/>
      <c r="D957" s="38"/>
      <c r="E957" s="22"/>
      <c r="F957" s="22"/>
      <c r="G957" s="22"/>
      <c r="H957" s="67"/>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c r="BA957" s="22"/>
      <c r="BB957" s="22"/>
      <c r="BC957" s="22"/>
      <c r="BD957" s="22"/>
      <c r="BE957" s="22"/>
      <c r="BF957" s="22"/>
      <c r="BG957" s="22"/>
      <c r="BH957" s="22"/>
      <c r="BI957" s="22"/>
      <c r="BJ957" s="22"/>
      <c r="BK957" s="22"/>
      <c r="BL957" s="22"/>
      <c r="BM957" s="22"/>
      <c r="BN957" s="22"/>
      <c r="BO957" s="22"/>
      <c r="BP957" s="22"/>
      <c r="BQ957" s="22"/>
      <c r="BR957" s="22"/>
      <c r="BS957" s="22"/>
      <c r="BT957" s="22"/>
      <c r="BU957" s="22"/>
      <c r="BV957" s="22"/>
      <c r="BW957" s="22"/>
      <c r="BX957" s="22"/>
      <c r="BY957" s="22"/>
      <c r="BZ957" s="22"/>
      <c r="CA957" s="22"/>
      <c r="CB957" s="22"/>
      <c r="CC957" s="22"/>
      <c r="CD957" s="22"/>
      <c r="CE957" s="22"/>
      <c r="CF957" s="22"/>
      <c r="CG957" s="22"/>
      <c r="CH957" s="22"/>
      <c r="CI957" s="22"/>
      <c r="CJ957" s="22"/>
      <c r="CK957" s="22"/>
      <c r="CL957" s="22"/>
      <c r="CM957" s="22"/>
      <c r="CN957" s="22"/>
      <c r="CO957" s="22"/>
      <c r="CP957" s="22"/>
      <c r="CQ957" s="22"/>
      <c r="CR957" s="22"/>
      <c r="CS957" s="22"/>
      <c r="CT957" s="22"/>
      <c r="CU957" s="22"/>
      <c r="CV957" s="22"/>
      <c r="CW957" s="22"/>
      <c r="CX957" s="22"/>
      <c r="CY957" s="22"/>
      <c r="CZ957" s="22"/>
      <c r="DA957" s="22"/>
      <c r="DB957" s="22"/>
      <c r="DC957" s="22"/>
      <c r="DD957" s="22"/>
    </row>
    <row r="958" spans="1:108" s="68" customFormat="1" ht="12.75">
      <c r="A958" s="22"/>
      <c r="B958" s="22"/>
      <c r="C958" s="22"/>
      <c r="D958" s="38"/>
      <c r="E958" s="22"/>
      <c r="F958" s="22"/>
      <c r="G958" s="22"/>
      <c r="H958" s="67"/>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c r="BA958" s="22"/>
      <c r="BB958" s="22"/>
      <c r="BC958" s="22"/>
      <c r="BD958" s="22"/>
      <c r="BE958" s="22"/>
      <c r="BF958" s="22"/>
      <c r="BG958" s="22"/>
      <c r="BH958" s="22"/>
      <c r="BI958" s="22"/>
      <c r="BJ958" s="22"/>
      <c r="BK958" s="22"/>
      <c r="BL958" s="22"/>
      <c r="BM958" s="22"/>
      <c r="BN958" s="22"/>
      <c r="BO958" s="22"/>
      <c r="BP958" s="22"/>
      <c r="BQ958" s="22"/>
      <c r="BR958" s="22"/>
      <c r="BS958" s="22"/>
      <c r="BT958" s="22"/>
      <c r="BU958" s="22"/>
      <c r="BV958" s="22"/>
      <c r="BW958" s="22"/>
      <c r="BX958" s="22"/>
      <c r="BY958" s="22"/>
      <c r="BZ958" s="22"/>
      <c r="CA958" s="22"/>
      <c r="CB958" s="22"/>
      <c r="CC958" s="22"/>
      <c r="CD958" s="22"/>
      <c r="CE958" s="22"/>
      <c r="CF958" s="22"/>
      <c r="CG958" s="22"/>
      <c r="CH958" s="22"/>
      <c r="CI958" s="22"/>
      <c r="CJ958" s="22"/>
      <c r="CK958" s="22"/>
      <c r="CL958" s="22"/>
      <c r="CM958" s="22"/>
      <c r="CN958" s="22"/>
      <c r="CO958" s="22"/>
      <c r="CP958" s="22"/>
      <c r="CQ958" s="22"/>
      <c r="CR958" s="22"/>
      <c r="CS958" s="22"/>
      <c r="CT958" s="22"/>
      <c r="CU958" s="22"/>
      <c r="CV958" s="22"/>
      <c r="CW958" s="22"/>
      <c r="CX958" s="22"/>
      <c r="CY958" s="22"/>
      <c r="CZ958" s="22"/>
      <c r="DA958" s="22"/>
      <c r="DB958" s="22"/>
      <c r="DC958" s="22"/>
      <c r="DD958" s="22"/>
    </row>
    <row r="959" spans="1:108" s="68" customFormat="1" ht="12.75">
      <c r="A959" s="22"/>
      <c r="B959" s="22"/>
      <c r="C959" s="22"/>
      <c r="D959" s="38"/>
      <c r="E959" s="22"/>
      <c r="F959" s="22"/>
      <c r="G959" s="22"/>
      <c r="H959" s="67"/>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c r="BD959" s="22"/>
      <c r="BE959" s="22"/>
      <c r="BF959" s="22"/>
      <c r="BG959" s="22"/>
      <c r="BH959" s="22"/>
      <c r="BI959" s="22"/>
      <c r="BJ959" s="22"/>
      <c r="BK959" s="22"/>
      <c r="BL959" s="22"/>
      <c r="BM959" s="22"/>
      <c r="BN959" s="22"/>
      <c r="BO959" s="22"/>
      <c r="BP959" s="22"/>
      <c r="BQ959" s="22"/>
      <c r="BR959" s="22"/>
      <c r="BS959" s="22"/>
      <c r="BT959" s="22"/>
      <c r="BU959" s="22"/>
      <c r="BV959" s="22"/>
      <c r="BW959" s="22"/>
      <c r="BX959" s="22"/>
      <c r="BY959" s="22"/>
      <c r="BZ959" s="22"/>
      <c r="CA959" s="22"/>
      <c r="CB959" s="22"/>
      <c r="CC959" s="22"/>
      <c r="CD959" s="22"/>
      <c r="CE959" s="22"/>
      <c r="CF959" s="22"/>
      <c r="CG959" s="22"/>
      <c r="CH959" s="22"/>
      <c r="CI959" s="22"/>
      <c r="CJ959" s="22"/>
      <c r="CK959" s="22"/>
      <c r="CL959" s="22"/>
      <c r="CM959" s="22"/>
      <c r="CN959" s="22"/>
      <c r="CO959" s="22"/>
      <c r="CP959" s="22"/>
      <c r="CQ959" s="22"/>
      <c r="CR959" s="22"/>
      <c r="CS959" s="22"/>
      <c r="CT959" s="22"/>
      <c r="CU959" s="22"/>
      <c r="CV959" s="22"/>
      <c r="CW959" s="22"/>
      <c r="CX959" s="22"/>
      <c r="CY959" s="22"/>
      <c r="CZ959" s="22"/>
      <c r="DA959" s="22"/>
      <c r="DB959" s="22"/>
      <c r="DC959" s="22"/>
      <c r="DD959" s="22"/>
    </row>
    <row r="960" spans="1:108" s="68" customFormat="1" ht="12.75">
      <c r="A960" s="22"/>
      <c r="B960" s="22"/>
      <c r="C960" s="22"/>
      <c r="D960" s="38"/>
      <c r="E960" s="22"/>
      <c r="F960" s="22"/>
      <c r="G960" s="22"/>
      <c r="H960" s="67"/>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c r="BA960" s="22"/>
      <c r="BB960" s="22"/>
      <c r="BC960" s="22"/>
      <c r="BD960" s="22"/>
      <c r="BE960" s="22"/>
      <c r="BF960" s="22"/>
      <c r="BG960" s="22"/>
      <c r="BH960" s="22"/>
      <c r="BI960" s="22"/>
      <c r="BJ960" s="22"/>
      <c r="BK960" s="22"/>
      <c r="BL960" s="22"/>
      <c r="BM960" s="22"/>
      <c r="BN960" s="22"/>
      <c r="BO960" s="22"/>
      <c r="BP960" s="22"/>
      <c r="BQ960" s="22"/>
      <c r="BR960" s="22"/>
      <c r="BS960" s="22"/>
      <c r="BT960" s="22"/>
      <c r="BU960" s="22"/>
      <c r="BV960" s="22"/>
      <c r="BW960" s="22"/>
      <c r="BX960" s="22"/>
      <c r="BY960" s="22"/>
      <c r="BZ960" s="22"/>
      <c r="CA960" s="22"/>
      <c r="CB960" s="22"/>
      <c r="CC960" s="22"/>
      <c r="CD960" s="22"/>
      <c r="CE960" s="22"/>
      <c r="CF960" s="22"/>
      <c r="CG960" s="22"/>
      <c r="CH960" s="22"/>
      <c r="CI960" s="22"/>
      <c r="CJ960" s="22"/>
      <c r="CK960" s="22"/>
      <c r="CL960" s="22"/>
      <c r="CM960" s="22"/>
      <c r="CN960" s="22"/>
      <c r="CO960" s="22"/>
      <c r="CP960" s="22"/>
      <c r="CQ960" s="22"/>
      <c r="CR960" s="22"/>
      <c r="CS960" s="22"/>
      <c r="CT960" s="22"/>
      <c r="CU960" s="22"/>
      <c r="CV960" s="22"/>
      <c r="CW960" s="22"/>
      <c r="CX960" s="22"/>
      <c r="CY960" s="22"/>
      <c r="CZ960" s="22"/>
      <c r="DA960" s="22"/>
      <c r="DB960" s="22"/>
      <c r="DC960" s="22"/>
      <c r="DD960" s="22"/>
    </row>
    <row r="961" spans="1:108" s="68" customFormat="1" ht="12.75">
      <c r="A961" s="22"/>
      <c r="B961" s="22"/>
      <c r="C961" s="22"/>
      <c r="D961" s="38"/>
      <c r="E961" s="22"/>
      <c r="F961" s="22"/>
      <c r="G961" s="22"/>
      <c r="H961" s="67"/>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c r="BA961" s="22"/>
      <c r="BB961" s="22"/>
      <c r="BC961" s="22"/>
      <c r="BD961" s="22"/>
      <c r="BE961" s="22"/>
      <c r="BF961" s="22"/>
      <c r="BG961" s="22"/>
      <c r="BH961" s="22"/>
      <c r="BI961" s="22"/>
      <c r="BJ961" s="22"/>
      <c r="BK961" s="22"/>
      <c r="BL961" s="22"/>
      <c r="BM961" s="22"/>
      <c r="BN961" s="22"/>
      <c r="BO961" s="22"/>
      <c r="BP961" s="22"/>
      <c r="BQ961" s="22"/>
      <c r="BR961" s="22"/>
      <c r="BS961" s="22"/>
      <c r="BT961" s="22"/>
      <c r="BU961" s="22"/>
      <c r="BV961" s="22"/>
      <c r="BW961" s="22"/>
      <c r="BX961" s="22"/>
      <c r="BY961" s="22"/>
      <c r="BZ961" s="22"/>
      <c r="CA961" s="22"/>
      <c r="CB961" s="22"/>
      <c r="CC961" s="22"/>
      <c r="CD961" s="22"/>
      <c r="CE961" s="22"/>
      <c r="CF961" s="22"/>
      <c r="CG961" s="22"/>
      <c r="CH961" s="22"/>
      <c r="CI961" s="22"/>
      <c r="CJ961" s="22"/>
      <c r="CK961" s="22"/>
      <c r="CL961" s="22"/>
      <c r="CM961" s="22"/>
      <c r="CN961" s="22"/>
      <c r="CO961" s="22"/>
      <c r="CP961" s="22"/>
      <c r="CQ961" s="22"/>
      <c r="CR961" s="22"/>
      <c r="CS961" s="22"/>
      <c r="CT961" s="22"/>
      <c r="CU961" s="22"/>
      <c r="CV961" s="22"/>
      <c r="CW961" s="22"/>
      <c r="CX961" s="22"/>
      <c r="CY961" s="22"/>
      <c r="CZ961" s="22"/>
      <c r="DA961" s="22"/>
      <c r="DB961" s="22"/>
      <c r="DC961" s="22"/>
      <c r="DD961" s="22"/>
    </row>
    <row r="962" spans="1:108" s="68" customFormat="1" ht="12.75">
      <c r="A962" s="22"/>
      <c r="B962" s="22"/>
      <c r="C962" s="22"/>
      <c r="D962" s="38"/>
      <c r="E962" s="22"/>
      <c r="F962" s="22"/>
      <c r="G962" s="22"/>
      <c r="H962" s="67"/>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c r="BD962" s="22"/>
      <c r="BE962" s="22"/>
      <c r="BF962" s="22"/>
      <c r="BG962" s="22"/>
      <c r="BH962" s="22"/>
      <c r="BI962" s="22"/>
      <c r="BJ962" s="22"/>
      <c r="BK962" s="22"/>
      <c r="BL962" s="22"/>
      <c r="BM962" s="22"/>
      <c r="BN962" s="22"/>
      <c r="BO962" s="22"/>
      <c r="BP962" s="22"/>
      <c r="BQ962" s="22"/>
      <c r="BR962" s="22"/>
      <c r="BS962" s="22"/>
      <c r="BT962" s="22"/>
      <c r="BU962" s="22"/>
      <c r="BV962" s="22"/>
      <c r="BW962" s="22"/>
      <c r="BX962" s="22"/>
      <c r="BY962" s="22"/>
      <c r="BZ962" s="22"/>
      <c r="CA962" s="22"/>
      <c r="CB962" s="22"/>
      <c r="CC962" s="22"/>
      <c r="CD962" s="22"/>
      <c r="CE962" s="22"/>
      <c r="CF962" s="22"/>
      <c r="CG962" s="22"/>
      <c r="CH962" s="22"/>
      <c r="CI962" s="22"/>
      <c r="CJ962" s="22"/>
      <c r="CK962" s="22"/>
      <c r="CL962" s="22"/>
      <c r="CM962" s="22"/>
      <c r="CN962" s="22"/>
      <c r="CO962" s="22"/>
      <c r="CP962" s="22"/>
      <c r="CQ962" s="22"/>
      <c r="CR962" s="22"/>
      <c r="CS962" s="22"/>
      <c r="CT962" s="22"/>
      <c r="CU962" s="22"/>
      <c r="CV962" s="22"/>
      <c r="CW962" s="22"/>
      <c r="CX962" s="22"/>
      <c r="CY962" s="22"/>
      <c r="CZ962" s="22"/>
      <c r="DA962" s="22"/>
      <c r="DB962" s="22"/>
      <c r="DC962" s="22"/>
      <c r="DD962" s="22"/>
    </row>
    <row r="963" spans="1:108" s="68" customFormat="1" ht="12.75">
      <c r="A963" s="22"/>
      <c r="B963" s="22"/>
      <c r="C963" s="22"/>
      <c r="D963" s="38"/>
      <c r="E963" s="22"/>
      <c r="F963" s="22"/>
      <c r="G963" s="22"/>
      <c r="H963" s="67"/>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c r="BA963" s="22"/>
      <c r="BB963" s="22"/>
      <c r="BC963" s="22"/>
      <c r="BD963" s="22"/>
      <c r="BE963" s="22"/>
      <c r="BF963" s="22"/>
      <c r="BG963" s="22"/>
      <c r="BH963" s="22"/>
      <c r="BI963" s="22"/>
      <c r="BJ963" s="22"/>
      <c r="BK963" s="22"/>
      <c r="BL963" s="22"/>
      <c r="BM963" s="22"/>
      <c r="BN963" s="22"/>
      <c r="BO963" s="22"/>
      <c r="BP963" s="22"/>
      <c r="BQ963" s="22"/>
      <c r="BR963" s="22"/>
      <c r="BS963" s="22"/>
      <c r="BT963" s="22"/>
      <c r="BU963" s="22"/>
      <c r="BV963" s="22"/>
      <c r="BW963" s="22"/>
      <c r="BX963" s="22"/>
      <c r="BY963" s="22"/>
      <c r="BZ963" s="22"/>
      <c r="CA963" s="22"/>
      <c r="CB963" s="22"/>
      <c r="CC963" s="22"/>
      <c r="CD963" s="22"/>
      <c r="CE963" s="22"/>
      <c r="CF963" s="22"/>
      <c r="CG963" s="22"/>
      <c r="CH963" s="22"/>
      <c r="CI963" s="22"/>
      <c r="CJ963" s="22"/>
      <c r="CK963" s="22"/>
      <c r="CL963" s="22"/>
      <c r="CM963" s="22"/>
      <c r="CN963" s="22"/>
      <c r="CO963" s="22"/>
      <c r="CP963" s="22"/>
      <c r="CQ963" s="22"/>
      <c r="CR963" s="22"/>
      <c r="CS963" s="22"/>
      <c r="CT963" s="22"/>
      <c r="CU963" s="22"/>
      <c r="CV963" s="22"/>
      <c r="CW963" s="22"/>
      <c r="CX963" s="22"/>
      <c r="CY963" s="22"/>
      <c r="CZ963" s="22"/>
      <c r="DA963" s="22"/>
      <c r="DB963" s="22"/>
      <c r="DC963" s="22"/>
      <c r="DD963" s="22"/>
    </row>
    <row r="964" spans="1:108" s="68" customFormat="1" ht="12.75">
      <c r="A964" s="22"/>
      <c r="B964" s="22"/>
      <c r="C964" s="22"/>
      <c r="D964" s="38"/>
      <c r="E964" s="22"/>
      <c r="F964" s="22"/>
      <c r="G964" s="22"/>
      <c r="H964" s="67"/>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c r="BA964" s="22"/>
      <c r="BB964" s="22"/>
      <c r="BC964" s="22"/>
      <c r="BD964" s="22"/>
      <c r="BE964" s="22"/>
      <c r="BF964" s="22"/>
      <c r="BG964" s="22"/>
      <c r="BH964" s="22"/>
      <c r="BI964" s="22"/>
      <c r="BJ964" s="22"/>
      <c r="BK964" s="22"/>
      <c r="BL964" s="22"/>
      <c r="BM964" s="22"/>
      <c r="BN964" s="22"/>
      <c r="BO964" s="22"/>
      <c r="BP964" s="22"/>
      <c r="BQ964" s="22"/>
      <c r="BR964" s="22"/>
      <c r="BS964" s="22"/>
      <c r="BT964" s="22"/>
      <c r="BU964" s="22"/>
      <c r="BV964" s="22"/>
      <c r="BW964" s="22"/>
      <c r="BX964" s="22"/>
      <c r="BY964" s="22"/>
      <c r="BZ964" s="22"/>
      <c r="CA964" s="22"/>
      <c r="CB964" s="22"/>
      <c r="CC964" s="22"/>
      <c r="CD964" s="22"/>
      <c r="CE964" s="22"/>
      <c r="CF964" s="22"/>
      <c r="CG964" s="22"/>
      <c r="CH964" s="22"/>
      <c r="CI964" s="22"/>
      <c r="CJ964" s="22"/>
      <c r="CK964" s="22"/>
      <c r="CL964" s="22"/>
      <c r="CM964" s="22"/>
      <c r="CN964" s="22"/>
      <c r="CO964" s="22"/>
      <c r="CP964" s="22"/>
      <c r="CQ964" s="22"/>
      <c r="CR964" s="22"/>
      <c r="CS964" s="22"/>
      <c r="CT964" s="22"/>
      <c r="CU964" s="22"/>
      <c r="CV964" s="22"/>
      <c r="CW964" s="22"/>
      <c r="CX964" s="22"/>
      <c r="CY964" s="22"/>
      <c r="CZ964" s="22"/>
      <c r="DA964" s="22"/>
      <c r="DB964" s="22"/>
      <c r="DC964" s="22"/>
      <c r="DD964" s="22"/>
    </row>
    <row r="965" spans="1:108" s="68" customFormat="1" ht="12.75">
      <c r="A965" s="22"/>
      <c r="B965" s="22"/>
      <c r="C965" s="22"/>
      <c r="D965" s="38"/>
      <c r="E965" s="22"/>
      <c r="F965" s="22"/>
      <c r="G965" s="22"/>
      <c r="H965" s="67"/>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c r="BD965" s="22"/>
      <c r="BE965" s="22"/>
      <c r="BF965" s="22"/>
      <c r="BG965" s="22"/>
      <c r="BH965" s="22"/>
      <c r="BI965" s="22"/>
      <c r="BJ965" s="22"/>
      <c r="BK965" s="22"/>
      <c r="BL965" s="22"/>
      <c r="BM965" s="22"/>
      <c r="BN965" s="22"/>
      <c r="BO965" s="22"/>
      <c r="BP965" s="22"/>
      <c r="BQ965" s="22"/>
      <c r="BR965" s="22"/>
      <c r="BS965" s="22"/>
      <c r="BT965" s="22"/>
      <c r="BU965" s="22"/>
      <c r="BV965" s="22"/>
      <c r="BW965" s="22"/>
      <c r="BX965" s="22"/>
      <c r="BY965" s="22"/>
      <c r="BZ965" s="22"/>
      <c r="CA965" s="22"/>
      <c r="CB965" s="22"/>
      <c r="CC965" s="22"/>
      <c r="CD965" s="22"/>
      <c r="CE965" s="22"/>
      <c r="CF965" s="22"/>
      <c r="CG965" s="22"/>
      <c r="CH965" s="22"/>
      <c r="CI965" s="22"/>
      <c r="CJ965" s="22"/>
      <c r="CK965" s="22"/>
      <c r="CL965" s="22"/>
      <c r="CM965" s="22"/>
      <c r="CN965" s="22"/>
      <c r="CO965" s="22"/>
      <c r="CP965" s="22"/>
      <c r="CQ965" s="22"/>
      <c r="CR965" s="22"/>
      <c r="CS965" s="22"/>
      <c r="CT965" s="22"/>
      <c r="CU965" s="22"/>
      <c r="CV965" s="22"/>
      <c r="CW965" s="22"/>
      <c r="CX965" s="22"/>
      <c r="CY965" s="22"/>
      <c r="CZ965" s="22"/>
      <c r="DA965" s="22"/>
      <c r="DB965" s="22"/>
      <c r="DC965" s="22"/>
      <c r="DD965" s="22"/>
    </row>
    <row r="966" spans="1:108" s="68" customFormat="1" ht="12.75">
      <c r="A966" s="22"/>
      <c r="B966" s="22"/>
      <c r="C966" s="22"/>
      <c r="D966" s="38"/>
      <c r="E966" s="22"/>
      <c r="F966" s="22"/>
      <c r="G966" s="22"/>
      <c r="H966" s="67"/>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22"/>
      <c r="CM966" s="22"/>
      <c r="CN966" s="22"/>
      <c r="CO966" s="22"/>
      <c r="CP966" s="22"/>
      <c r="CQ966" s="22"/>
      <c r="CR966" s="22"/>
      <c r="CS966" s="22"/>
      <c r="CT966" s="22"/>
      <c r="CU966" s="22"/>
      <c r="CV966" s="22"/>
      <c r="CW966" s="22"/>
      <c r="CX966" s="22"/>
      <c r="CY966" s="22"/>
      <c r="CZ966" s="22"/>
      <c r="DA966" s="22"/>
      <c r="DB966" s="22"/>
      <c r="DC966" s="22"/>
      <c r="DD966" s="22"/>
    </row>
    <row r="967" spans="1:108" s="68" customFormat="1" ht="12.75">
      <c r="A967" s="22"/>
      <c r="B967" s="22"/>
      <c r="C967" s="22"/>
      <c r="D967" s="38"/>
      <c r="E967" s="22"/>
      <c r="F967" s="22"/>
      <c r="G967" s="22"/>
      <c r="H967" s="67"/>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c r="BA967" s="22"/>
      <c r="BB967" s="22"/>
      <c r="BC967" s="22"/>
      <c r="BD967" s="22"/>
      <c r="BE967" s="22"/>
      <c r="BF967" s="22"/>
      <c r="BG967" s="22"/>
      <c r="BH967" s="22"/>
      <c r="BI967" s="22"/>
      <c r="BJ967" s="22"/>
      <c r="BK967" s="22"/>
      <c r="BL967" s="22"/>
      <c r="BM967" s="22"/>
      <c r="BN967" s="22"/>
      <c r="BO967" s="22"/>
      <c r="BP967" s="22"/>
      <c r="BQ967" s="22"/>
      <c r="BR967" s="22"/>
      <c r="BS967" s="22"/>
      <c r="BT967" s="22"/>
      <c r="BU967" s="22"/>
      <c r="BV967" s="22"/>
      <c r="BW967" s="22"/>
      <c r="BX967" s="22"/>
      <c r="BY967" s="22"/>
      <c r="BZ967" s="22"/>
      <c r="CA967" s="22"/>
      <c r="CB967" s="22"/>
      <c r="CC967" s="22"/>
      <c r="CD967" s="22"/>
      <c r="CE967" s="22"/>
      <c r="CF967" s="22"/>
      <c r="CG967" s="22"/>
      <c r="CH967" s="22"/>
      <c r="CI967" s="22"/>
      <c r="CJ967" s="22"/>
      <c r="CK967" s="22"/>
      <c r="CL967" s="22"/>
      <c r="CM967" s="22"/>
      <c r="CN967" s="22"/>
      <c r="CO967" s="22"/>
      <c r="CP967" s="22"/>
      <c r="CQ967" s="22"/>
      <c r="CR967" s="22"/>
      <c r="CS967" s="22"/>
      <c r="CT967" s="22"/>
      <c r="CU967" s="22"/>
      <c r="CV967" s="22"/>
      <c r="CW967" s="22"/>
      <c r="CX967" s="22"/>
      <c r="CY967" s="22"/>
      <c r="CZ967" s="22"/>
      <c r="DA967" s="22"/>
      <c r="DB967" s="22"/>
      <c r="DC967" s="22"/>
      <c r="DD967" s="22"/>
    </row>
    <row r="968" spans="1:108" s="68" customFormat="1" ht="12.75">
      <c r="A968" s="22"/>
      <c r="B968" s="22"/>
      <c r="C968" s="22"/>
      <c r="D968" s="38"/>
      <c r="E968" s="22"/>
      <c r="F968" s="22"/>
      <c r="G968" s="22"/>
      <c r="H968" s="67"/>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c r="BD968" s="22"/>
      <c r="BE968" s="22"/>
      <c r="BF968" s="22"/>
      <c r="BG968" s="22"/>
      <c r="BH968" s="22"/>
      <c r="BI968" s="22"/>
      <c r="BJ968" s="22"/>
      <c r="BK968" s="22"/>
      <c r="BL968" s="22"/>
      <c r="BM968" s="22"/>
      <c r="BN968" s="22"/>
      <c r="BO968" s="22"/>
      <c r="BP968" s="22"/>
      <c r="BQ968" s="22"/>
      <c r="BR968" s="22"/>
      <c r="BS968" s="22"/>
      <c r="BT968" s="22"/>
      <c r="BU968" s="22"/>
      <c r="BV968" s="22"/>
      <c r="BW968" s="22"/>
      <c r="BX968" s="22"/>
      <c r="BY968" s="22"/>
      <c r="BZ968" s="22"/>
      <c r="CA968" s="22"/>
      <c r="CB968" s="22"/>
      <c r="CC968" s="22"/>
      <c r="CD968" s="22"/>
      <c r="CE968" s="22"/>
      <c r="CF968" s="22"/>
      <c r="CG968" s="22"/>
      <c r="CH968" s="22"/>
      <c r="CI968" s="22"/>
      <c r="CJ968" s="22"/>
      <c r="CK968" s="22"/>
      <c r="CL968" s="22"/>
      <c r="CM968" s="22"/>
      <c r="CN968" s="22"/>
      <c r="CO968" s="22"/>
      <c r="CP968" s="22"/>
      <c r="CQ968" s="22"/>
      <c r="CR968" s="22"/>
      <c r="CS968" s="22"/>
      <c r="CT968" s="22"/>
      <c r="CU968" s="22"/>
      <c r="CV968" s="22"/>
      <c r="CW968" s="22"/>
      <c r="CX968" s="22"/>
      <c r="CY968" s="22"/>
      <c r="CZ968" s="22"/>
      <c r="DA968" s="22"/>
      <c r="DB968" s="22"/>
      <c r="DC968" s="22"/>
      <c r="DD968" s="22"/>
    </row>
    <row r="969" spans="1:108" s="68" customFormat="1" ht="12.75">
      <c r="A969" s="22"/>
      <c r="B969" s="22"/>
      <c r="C969" s="22"/>
      <c r="D969" s="38"/>
      <c r="E969" s="22"/>
      <c r="F969" s="22"/>
      <c r="G969" s="22"/>
      <c r="H969" s="67"/>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c r="BA969" s="22"/>
      <c r="BB969" s="22"/>
      <c r="BC969" s="22"/>
      <c r="BD969" s="22"/>
      <c r="BE969" s="22"/>
      <c r="BF969" s="22"/>
      <c r="BG969" s="22"/>
      <c r="BH969" s="22"/>
      <c r="BI969" s="22"/>
      <c r="BJ969" s="22"/>
      <c r="BK969" s="22"/>
      <c r="BL969" s="22"/>
      <c r="BM969" s="22"/>
      <c r="BN969" s="22"/>
      <c r="BO969" s="22"/>
      <c r="BP969" s="22"/>
      <c r="BQ969" s="22"/>
      <c r="BR969" s="22"/>
      <c r="BS969" s="22"/>
      <c r="BT969" s="22"/>
      <c r="BU969" s="22"/>
      <c r="BV969" s="22"/>
      <c r="BW969" s="22"/>
      <c r="BX969" s="22"/>
      <c r="BY969" s="22"/>
      <c r="BZ969" s="22"/>
      <c r="CA969" s="22"/>
      <c r="CB969" s="22"/>
      <c r="CC969" s="22"/>
      <c r="CD969" s="22"/>
      <c r="CE969" s="22"/>
      <c r="CF969" s="22"/>
      <c r="CG969" s="22"/>
      <c r="CH969" s="22"/>
      <c r="CI969" s="22"/>
      <c r="CJ969" s="22"/>
      <c r="CK969" s="22"/>
      <c r="CL969" s="22"/>
      <c r="CM969" s="22"/>
      <c r="CN969" s="22"/>
      <c r="CO969" s="22"/>
      <c r="CP969" s="22"/>
      <c r="CQ969" s="22"/>
      <c r="CR969" s="22"/>
      <c r="CS969" s="22"/>
      <c r="CT969" s="22"/>
      <c r="CU969" s="22"/>
      <c r="CV969" s="22"/>
      <c r="CW969" s="22"/>
      <c r="CX969" s="22"/>
      <c r="CY969" s="22"/>
      <c r="CZ969" s="22"/>
      <c r="DA969" s="22"/>
      <c r="DB969" s="22"/>
      <c r="DC969" s="22"/>
      <c r="DD969" s="22"/>
    </row>
    <row r="970" spans="1:108" s="68" customFormat="1" ht="12.75">
      <c r="A970" s="22"/>
      <c r="B970" s="22"/>
      <c r="C970" s="22"/>
      <c r="D970" s="38"/>
      <c r="E970" s="22"/>
      <c r="F970" s="22"/>
      <c r="G970" s="22"/>
      <c r="H970" s="67"/>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c r="BA970" s="22"/>
      <c r="BB970" s="22"/>
      <c r="BC970" s="22"/>
      <c r="BD970" s="22"/>
      <c r="BE970" s="22"/>
      <c r="BF970" s="22"/>
      <c r="BG970" s="22"/>
      <c r="BH970" s="22"/>
      <c r="BI970" s="22"/>
      <c r="BJ970" s="22"/>
      <c r="BK970" s="22"/>
      <c r="BL970" s="22"/>
      <c r="BM970" s="22"/>
      <c r="BN970" s="22"/>
      <c r="BO970" s="22"/>
      <c r="BP970" s="22"/>
      <c r="BQ970" s="22"/>
      <c r="BR970" s="22"/>
      <c r="BS970" s="22"/>
      <c r="BT970" s="22"/>
      <c r="BU970" s="22"/>
      <c r="BV970" s="22"/>
      <c r="BW970" s="22"/>
      <c r="BX970" s="22"/>
      <c r="BY970" s="22"/>
      <c r="BZ970" s="22"/>
      <c r="CA970" s="22"/>
      <c r="CB970" s="22"/>
      <c r="CC970" s="22"/>
      <c r="CD970" s="22"/>
      <c r="CE970" s="22"/>
      <c r="CF970" s="22"/>
      <c r="CG970" s="22"/>
      <c r="CH970" s="22"/>
      <c r="CI970" s="22"/>
      <c r="CJ970" s="22"/>
      <c r="CK970" s="22"/>
      <c r="CL970" s="22"/>
      <c r="CM970" s="22"/>
      <c r="CN970" s="22"/>
      <c r="CO970" s="22"/>
      <c r="CP970" s="22"/>
      <c r="CQ970" s="22"/>
      <c r="CR970" s="22"/>
      <c r="CS970" s="22"/>
      <c r="CT970" s="22"/>
      <c r="CU970" s="22"/>
      <c r="CV970" s="22"/>
      <c r="CW970" s="22"/>
      <c r="CX970" s="22"/>
      <c r="CY970" s="22"/>
      <c r="CZ970" s="22"/>
      <c r="DA970" s="22"/>
      <c r="DB970" s="22"/>
      <c r="DC970" s="22"/>
      <c r="DD970" s="22"/>
    </row>
    <row r="971" spans="1:108" s="68" customFormat="1" ht="12.75">
      <c r="A971" s="22"/>
      <c r="B971" s="22"/>
      <c r="C971" s="22"/>
      <c r="D971" s="38"/>
      <c r="E971" s="22"/>
      <c r="F971" s="22"/>
      <c r="G971" s="22"/>
      <c r="H971" s="67"/>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c r="BA971" s="22"/>
      <c r="BB971" s="22"/>
      <c r="BC971" s="22"/>
      <c r="BD971" s="22"/>
      <c r="BE971" s="22"/>
      <c r="BF971" s="22"/>
      <c r="BG971" s="22"/>
      <c r="BH971" s="22"/>
      <c r="BI971" s="22"/>
      <c r="BJ971" s="22"/>
      <c r="BK971" s="22"/>
      <c r="BL971" s="22"/>
      <c r="BM971" s="22"/>
      <c r="BN971" s="22"/>
      <c r="BO971" s="22"/>
      <c r="BP971" s="22"/>
      <c r="BQ971" s="22"/>
      <c r="BR971" s="22"/>
      <c r="BS971" s="22"/>
      <c r="BT971" s="22"/>
      <c r="BU971" s="22"/>
      <c r="BV971" s="22"/>
      <c r="BW971" s="22"/>
      <c r="BX971" s="22"/>
      <c r="BY971" s="22"/>
      <c r="BZ971" s="22"/>
      <c r="CA971" s="22"/>
      <c r="CB971" s="22"/>
      <c r="CC971" s="22"/>
      <c r="CD971" s="22"/>
      <c r="CE971" s="22"/>
      <c r="CF971" s="22"/>
      <c r="CG971" s="22"/>
      <c r="CH971" s="22"/>
      <c r="CI971" s="22"/>
      <c r="CJ971" s="22"/>
      <c r="CK971" s="22"/>
      <c r="CL971" s="22"/>
      <c r="CM971" s="22"/>
      <c r="CN971" s="22"/>
      <c r="CO971" s="22"/>
      <c r="CP971" s="22"/>
      <c r="CQ971" s="22"/>
      <c r="CR971" s="22"/>
      <c r="CS971" s="22"/>
      <c r="CT971" s="22"/>
      <c r="CU971" s="22"/>
      <c r="CV971" s="22"/>
      <c r="CW971" s="22"/>
      <c r="CX971" s="22"/>
      <c r="CY971" s="22"/>
      <c r="CZ971" s="22"/>
      <c r="DA971" s="22"/>
      <c r="DB971" s="22"/>
      <c r="DC971" s="22"/>
      <c r="DD971" s="22"/>
    </row>
    <row r="972" spans="1:108" s="68" customFormat="1" ht="12.75">
      <c r="A972" s="22"/>
      <c r="B972" s="22"/>
      <c r="C972" s="22"/>
      <c r="D972" s="38"/>
      <c r="E972" s="22"/>
      <c r="F972" s="22"/>
      <c r="G972" s="22"/>
      <c r="H972" s="67"/>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c r="BA972" s="22"/>
      <c r="BB972" s="22"/>
      <c r="BC972" s="22"/>
      <c r="BD972" s="22"/>
      <c r="BE972" s="22"/>
      <c r="BF972" s="22"/>
      <c r="BG972" s="22"/>
      <c r="BH972" s="22"/>
      <c r="BI972" s="22"/>
      <c r="BJ972" s="22"/>
      <c r="BK972" s="22"/>
      <c r="BL972" s="22"/>
      <c r="BM972" s="22"/>
      <c r="BN972" s="22"/>
      <c r="BO972" s="22"/>
      <c r="BP972" s="22"/>
      <c r="BQ972" s="22"/>
      <c r="BR972" s="22"/>
      <c r="BS972" s="22"/>
      <c r="BT972" s="22"/>
      <c r="BU972" s="22"/>
      <c r="BV972" s="22"/>
      <c r="BW972" s="22"/>
      <c r="BX972" s="22"/>
      <c r="BY972" s="22"/>
      <c r="BZ972" s="22"/>
      <c r="CA972" s="22"/>
      <c r="CB972" s="22"/>
      <c r="CC972" s="22"/>
      <c r="CD972" s="22"/>
      <c r="CE972" s="22"/>
      <c r="CF972" s="22"/>
      <c r="CG972" s="22"/>
      <c r="CH972" s="22"/>
      <c r="CI972" s="22"/>
      <c r="CJ972" s="22"/>
      <c r="CK972" s="22"/>
      <c r="CL972" s="22"/>
      <c r="CM972" s="22"/>
      <c r="CN972" s="22"/>
      <c r="CO972" s="22"/>
      <c r="CP972" s="22"/>
      <c r="CQ972" s="22"/>
      <c r="CR972" s="22"/>
      <c r="CS972" s="22"/>
      <c r="CT972" s="22"/>
      <c r="CU972" s="22"/>
      <c r="CV972" s="22"/>
      <c r="CW972" s="22"/>
      <c r="CX972" s="22"/>
      <c r="CY972" s="22"/>
      <c r="CZ972" s="22"/>
      <c r="DA972" s="22"/>
      <c r="DB972" s="22"/>
      <c r="DC972" s="22"/>
      <c r="DD972" s="22"/>
    </row>
    <row r="973" spans="1:108" s="68" customFormat="1" ht="12.75">
      <c r="A973" s="22"/>
      <c r="B973" s="22"/>
      <c r="C973" s="22"/>
      <c r="D973" s="38"/>
      <c r="E973" s="22"/>
      <c r="F973" s="22"/>
      <c r="G973" s="22"/>
      <c r="H973" s="67"/>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c r="BA973" s="22"/>
      <c r="BB973" s="22"/>
      <c r="BC973" s="22"/>
      <c r="BD973" s="22"/>
      <c r="BE973" s="22"/>
      <c r="BF973" s="22"/>
      <c r="BG973" s="22"/>
      <c r="BH973" s="22"/>
      <c r="BI973" s="22"/>
      <c r="BJ973" s="22"/>
      <c r="BK973" s="22"/>
      <c r="BL973" s="22"/>
      <c r="BM973" s="22"/>
      <c r="BN973" s="22"/>
      <c r="BO973" s="22"/>
      <c r="BP973" s="22"/>
      <c r="BQ973" s="22"/>
      <c r="BR973" s="22"/>
      <c r="BS973" s="22"/>
      <c r="BT973" s="22"/>
      <c r="BU973" s="22"/>
      <c r="BV973" s="22"/>
      <c r="BW973" s="22"/>
      <c r="BX973" s="22"/>
      <c r="BY973" s="22"/>
      <c r="BZ973" s="22"/>
      <c r="CA973" s="22"/>
      <c r="CB973" s="22"/>
      <c r="CC973" s="22"/>
      <c r="CD973" s="22"/>
      <c r="CE973" s="22"/>
      <c r="CF973" s="22"/>
      <c r="CG973" s="22"/>
      <c r="CH973" s="22"/>
      <c r="CI973" s="22"/>
      <c r="CJ973" s="22"/>
      <c r="CK973" s="22"/>
      <c r="CL973" s="22"/>
      <c r="CM973" s="22"/>
      <c r="CN973" s="22"/>
      <c r="CO973" s="22"/>
      <c r="CP973" s="22"/>
      <c r="CQ973" s="22"/>
      <c r="CR973" s="22"/>
      <c r="CS973" s="22"/>
      <c r="CT973" s="22"/>
      <c r="CU973" s="22"/>
      <c r="CV973" s="22"/>
      <c r="CW973" s="22"/>
      <c r="CX973" s="22"/>
      <c r="CY973" s="22"/>
      <c r="CZ973" s="22"/>
      <c r="DA973" s="22"/>
      <c r="DB973" s="22"/>
      <c r="DC973" s="22"/>
      <c r="DD973" s="22"/>
    </row>
    <row r="974" spans="1:108" s="68" customFormat="1" ht="12.75">
      <c r="A974" s="22"/>
      <c r="B974" s="22"/>
      <c r="C974" s="22"/>
      <c r="D974" s="38"/>
      <c r="E974" s="22"/>
      <c r="F974" s="22"/>
      <c r="G974" s="22"/>
      <c r="H974" s="67"/>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c r="BA974" s="22"/>
      <c r="BB974" s="22"/>
      <c r="BC974" s="22"/>
      <c r="BD974" s="22"/>
      <c r="BE974" s="22"/>
      <c r="BF974" s="22"/>
      <c r="BG974" s="22"/>
      <c r="BH974" s="22"/>
      <c r="BI974" s="22"/>
      <c r="BJ974" s="22"/>
      <c r="BK974" s="22"/>
      <c r="BL974" s="22"/>
      <c r="BM974" s="22"/>
      <c r="BN974" s="22"/>
      <c r="BO974" s="22"/>
      <c r="BP974" s="22"/>
      <c r="BQ974" s="22"/>
      <c r="BR974" s="22"/>
      <c r="BS974" s="22"/>
      <c r="BT974" s="22"/>
      <c r="BU974" s="22"/>
      <c r="BV974" s="22"/>
      <c r="BW974" s="22"/>
      <c r="BX974" s="22"/>
      <c r="BY974" s="22"/>
      <c r="BZ974" s="22"/>
      <c r="CA974" s="22"/>
      <c r="CB974" s="22"/>
      <c r="CC974" s="22"/>
      <c r="CD974" s="22"/>
      <c r="CE974" s="22"/>
      <c r="CF974" s="22"/>
      <c r="CG974" s="22"/>
      <c r="CH974" s="22"/>
      <c r="CI974" s="22"/>
      <c r="CJ974" s="22"/>
      <c r="CK974" s="22"/>
      <c r="CL974" s="22"/>
      <c r="CM974" s="22"/>
      <c r="CN974" s="22"/>
      <c r="CO974" s="22"/>
      <c r="CP974" s="22"/>
      <c r="CQ974" s="22"/>
      <c r="CR974" s="22"/>
      <c r="CS974" s="22"/>
      <c r="CT974" s="22"/>
      <c r="CU974" s="22"/>
      <c r="CV974" s="22"/>
      <c r="CW974" s="22"/>
      <c r="CX974" s="22"/>
      <c r="CY974" s="22"/>
      <c r="CZ974" s="22"/>
      <c r="DA974" s="22"/>
      <c r="DB974" s="22"/>
      <c r="DC974" s="22"/>
      <c r="DD974" s="22"/>
    </row>
    <row r="975" spans="1:108" s="68" customFormat="1" ht="12.75">
      <c r="A975" s="22"/>
      <c r="B975" s="22"/>
      <c r="C975" s="22"/>
      <c r="D975" s="38"/>
      <c r="E975" s="22"/>
      <c r="F975" s="22"/>
      <c r="G975" s="22"/>
      <c r="H975" s="67"/>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c r="BA975" s="22"/>
      <c r="BB975" s="22"/>
      <c r="BC975" s="22"/>
      <c r="BD975" s="22"/>
      <c r="BE975" s="22"/>
      <c r="BF975" s="22"/>
      <c r="BG975" s="22"/>
      <c r="BH975" s="22"/>
      <c r="BI975" s="22"/>
      <c r="BJ975" s="22"/>
      <c r="BK975" s="22"/>
      <c r="BL975" s="22"/>
      <c r="BM975" s="22"/>
      <c r="BN975" s="22"/>
      <c r="BO975" s="22"/>
      <c r="BP975" s="22"/>
      <c r="BQ975" s="22"/>
      <c r="BR975" s="22"/>
      <c r="BS975" s="22"/>
      <c r="BT975" s="22"/>
      <c r="BU975" s="22"/>
      <c r="BV975" s="22"/>
      <c r="BW975" s="22"/>
      <c r="BX975" s="22"/>
      <c r="BY975" s="22"/>
      <c r="BZ975" s="22"/>
      <c r="CA975" s="22"/>
      <c r="CB975" s="22"/>
      <c r="CC975" s="22"/>
      <c r="CD975" s="22"/>
      <c r="CE975" s="22"/>
      <c r="CF975" s="22"/>
      <c r="CG975" s="22"/>
      <c r="CH975" s="22"/>
      <c r="CI975" s="22"/>
      <c r="CJ975" s="22"/>
      <c r="CK975" s="22"/>
      <c r="CL975" s="22"/>
      <c r="CM975" s="22"/>
      <c r="CN975" s="22"/>
      <c r="CO975" s="22"/>
      <c r="CP975" s="22"/>
      <c r="CQ975" s="22"/>
      <c r="CR975" s="22"/>
      <c r="CS975" s="22"/>
      <c r="CT975" s="22"/>
      <c r="CU975" s="22"/>
      <c r="CV975" s="22"/>
      <c r="CW975" s="22"/>
      <c r="CX975" s="22"/>
      <c r="CY975" s="22"/>
      <c r="CZ975" s="22"/>
      <c r="DA975" s="22"/>
      <c r="DB975" s="22"/>
      <c r="DC975" s="22"/>
      <c r="DD975" s="22"/>
    </row>
    <row r="976" spans="1:108" s="68" customFormat="1" ht="12.75">
      <c r="A976" s="22"/>
      <c r="B976" s="22"/>
      <c r="C976" s="22"/>
      <c r="D976" s="38"/>
      <c r="E976" s="22"/>
      <c r="F976" s="22"/>
      <c r="G976" s="22"/>
      <c r="H976" s="67"/>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22"/>
      <c r="CM976" s="22"/>
      <c r="CN976" s="22"/>
      <c r="CO976" s="22"/>
      <c r="CP976" s="22"/>
      <c r="CQ976" s="22"/>
      <c r="CR976" s="22"/>
      <c r="CS976" s="22"/>
      <c r="CT976" s="22"/>
      <c r="CU976" s="22"/>
      <c r="CV976" s="22"/>
      <c r="CW976" s="22"/>
      <c r="CX976" s="22"/>
      <c r="CY976" s="22"/>
      <c r="CZ976" s="22"/>
      <c r="DA976" s="22"/>
      <c r="DB976" s="22"/>
      <c r="DC976" s="22"/>
      <c r="DD976" s="22"/>
    </row>
    <row r="977" spans="1:108" s="68" customFormat="1" ht="12.75">
      <c r="A977" s="22"/>
      <c r="B977" s="22"/>
      <c r="C977" s="22"/>
      <c r="D977" s="38"/>
      <c r="E977" s="22"/>
      <c r="F977" s="22"/>
      <c r="G977" s="22"/>
      <c r="H977" s="67"/>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c r="BA977" s="22"/>
      <c r="BB977" s="22"/>
      <c r="BC977" s="22"/>
      <c r="BD977" s="22"/>
      <c r="BE977" s="22"/>
      <c r="BF977" s="22"/>
      <c r="BG977" s="22"/>
      <c r="BH977" s="22"/>
      <c r="BI977" s="22"/>
      <c r="BJ977" s="22"/>
      <c r="BK977" s="22"/>
      <c r="BL977" s="22"/>
      <c r="BM977" s="22"/>
      <c r="BN977" s="22"/>
      <c r="BO977" s="22"/>
      <c r="BP977" s="22"/>
      <c r="BQ977" s="22"/>
      <c r="BR977" s="22"/>
      <c r="BS977" s="22"/>
      <c r="BT977" s="22"/>
      <c r="BU977" s="22"/>
      <c r="BV977" s="22"/>
      <c r="BW977" s="22"/>
      <c r="BX977" s="22"/>
      <c r="BY977" s="22"/>
      <c r="BZ977" s="22"/>
      <c r="CA977" s="22"/>
      <c r="CB977" s="22"/>
      <c r="CC977" s="22"/>
      <c r="CD977" s="22"/>
      <c r="CE977" s="22"/>
      <c r="CF977" s="22"/>
      <c r="CG977" s="22"/>
      <c r="CH977" s="22"/>
      <c r="CI977" s="22"/>
      <c r="CJ977" s="22"/>
      <c r="CK977" s="22"/>
      <c r="CL977" s="22"/>
      <c r="CM977" s="22"/>
      <c r="CN977" s="22"/>
      <c r="CO977" s="22"/>
      <c r="CP977" s="22"/>
      <c r="CQ977" s="22"/>
      <c r="CR977" s="22"/>
      <c r="CS977" s="22"/>
      <c r="CT977" s="22"/>
      <c r="CU977" s="22"/>
      <c r="CV977" s="22"/>
      <c r="CW977" s="22"/>
      <c r="CX977" s="22"/>
      <c r="CY977" s="22"/>
      <c r="CZ977" s="22"/>
      <c r="DA977" s="22"/>
      <c r="DB977" s="22"/>
      <c r="DC977" s="22"/>
      <c r="DD977" s="22"/>
    </row>
    <row r="978" spans="1:108" s="68" customFormat="1" ht="12.75">
      <c r="A978" s="22"/>
      <c r="B978" s="22"/>
      <c r="C978" s="22"/>
      <c r="D978" s="38"/>
      <c r="E978" s="22"/>
      <c r="F978" s="22"/>
      <c r="G978" s="22"/>
      <c r="H978" s="67"/>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c r="BA978" s="22"/>
      <c r="BB978" s="22"/>
      <c r="BC978" s="22"/>
      <c r="BD978" s="22"/>
      <c r="BE978" s="22"/>
      <c r="BF978" s="22"/>
      <c r="BG978" s="22"/>
      <c r="BH978" s="22"/>
      <c r="BI978" s="22"/>
      <c r="BJ978" s="22"/>
      <c r="BK978" s="22"/>
      <c r="BL978" s="22"/>
      <c r="BM978" s="22"/>
      <c r="BN978" s="22"/>
      <c r="BO978" s="22"/>
      <c r="BP978" s="22"/>
      <c r="BQ978" s="22"/>
      <c r="BR978" s="22"/>
      <c r="BS978" s="22"/>
      <c r="BT978" s="22"/>
      <c r="BU978" s="22"/>
      <c r="BV978" s="22"/>
      <c r="BW978" s="22"/>
      <c r="BX978" s="22"/>
      <c r="BY978" s="22"/>
      <c r="BZ978" s="22"/>
      <c r="CA978" s="22"/>
      <c r="CB978" s="22"/>
      <c r="CC978" s="22"/>
      <c r="CD978" s="22"/>
      <c r="CE978" s="22"/>
      <c r="CF978" s="22"/>
      <c r="CG978" s="22"/>
      <c r="CH978" s="22"/>
      <c r="CI978" s="22"/>
      <c r="CJ978" s="22"/>
      <c r="CK978" s="22"/>
      <c r="CL978" s="22"/>
      <c r="CM978" s="22"/>
      <c r="CN978" s="22"/>
      <c r="CO978" s="22"/>
      <c r="CP978" s="22"/>
      <c r="CQ978" s="22"/>
      <c r="CR978" s="22"/>
      <c r="CS978" s="22"/>
      <c r="CT978" s="22"/>
      <c r="CU978" s="22"/>
      <c r="CV978" s="22"/>
      <c r="CW978" s="22"/>
      <c r="CX978" s="22"/>
      <c r="CY978" s="22"/>
      <c r="CZ978" s="22"/>
      <c r="DA978" s="22"/>
      <c r="DB978" s="22"/>
      <c r="DC978" s="22"/>
      <c r="DD978" s="22"/>
    </row>
    <row r="979" spans="1:108" s="68" customFormat="1" ht="12.75">
      <c r="A979" s="22"/>
      <c r="B979" s="22"/>
      <c r="C979" s="22"/>
      <c r="D979" s="38"/>
      <c r="E979" s="22"/>
      <c r="F979" s="22"/>
      <c r="G979" s="22"/>
      <c r="H979" s="67"/>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c r="BA979" s="22"/>
      <c r="BB979" s="22"/>
      <c r="BC979" s="22"/>
      <c r="BD979" s="22"/>
      <c r="BE979" s="22"/>
      <c r="BF979" s="22"/>
      <c r="BG979" s="22"/>
      <c r="BH979" s="22"/>
      <c r="BI979" s="22"/>
      <c r="BJ979" s="22"/>
      <c r="BK979" s="22"/>
      <c r="BL979" s="22"/>
      <c r="BM979" s="22"/>
      <c r="BN979" s="22"/>
      <c r="BO979" s="22"/>
      <c r="BP979" s="22"/>
      <c r="BQ979" s="22"/>
      <c r="BR979" s="22"/>
      <c r="BS979" s="22"/>
      <c r="BT979" s="22"/>
      <c r="BU979" s="22"/>
      <c r="BV979" s="22"/>
      <c r="BW979" s="22"/>
      <c r="BX979" s="22"/>
      <c r="BY979" s="22"/>
      <c r="BZ979" s="22"/>
      <c r="CA979" s="22"/>
      <c r="CB979" s="22"/>
      <c r="CC979" s="22"/>
      <c r="CD979" s="22"/>
      <c r="CE979" s="22"/>
      <c r="CF979" s="22"/>
      <c r="CG979" s="22"/>
      <c r="CH979" s="22"/>
      <c r="CI979" s="22"/>
      <c r="CJ979" s="22"/>
      <c r="CK979" s="22"/>
      <c r="CL979" s="22"/>
      <c r="CM979" s="22"/>
      <c r="CN979" s="22"/>
      <c r="CO979" s="22"/>
      <c r="CP979" s="22"/>
      <c r="CQ979" s="22"/>
      <c r="CR979" s="22"/>
      <c r="CS979" s="22"/>
      <c r="CT979" s="22"/>
      <c r="CU979" s="22"/>
      <c r="CV979" s="22"/>
      <c r="CW979" s="22"/>
      <c r="CX979" s="22"/>
      <c r="CY979" s="22"/>
      <c r="CZ979" s="22"/>
      <c r="DA979" s="22"/>
      <c r="DB979" s="22"/>
      <c r="DC979" s="22"/>
      <c r="DD979" s="22"/>
    </row>
    <row r="980" spans="1:108" s="68" customFormat="1" ht="12.75">
      <c r="A980" s="22"/>
      <c r="B980" s="22"/>
      <c r="C980" s="22"/>
      <c r="D980" s="38"/>
      <c r="E980" s="22"/>
      <c r="F980" s="22"/>
      <c r="G980" s="22"/>
      <c r="H980" s="67"/>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c r="BA980" s="22"/>
      <c r="BB980" s="22"/>
      <c r="BC980" s="22"/>
      <c r="BD980" s="22"/>
      <c r="BE980" s="22"/>
      <c r="BF980" s="22"/>
      <c r="BG980" s="22"/>
      <c r="BH980" s="22"/>
      <c r="BI980" s="22"/>
      <c r="BJ980" s="22"/>
      <c r="BK980" s="22"/>
      <c r="BL980" s="22"/>
      <c r="BM980" s="22"/>
      <c r="BN980" s="22"/>
      <c r="BO980" s="22"/>
      <c r="BP980" s="22"/>
      <c r="BQ980" s="22"/>
      <c r="BR980" s="22"/>
      <c r="BS980" s="22"/>
      <c r="BT980" s="22"/>
      <c r="BU980" s="22"/>
      <c r="BV980" s="22"/>
      <c r="BW980" s="22"/>
      <c r="BX980" s="22"/>
      <c r="BY980" s="22"/>
      <c r="BZ980" s="22"/>
      <c r="CA980" s="22"/>
      <c r="CB980" s="22"/>
      <c r="CC980" s="22"/>
      <c r="CD980" s="22"/>
      <c r="CE980" s="22"/>
      <c r="CF980" s="22"/>
      <c r="CG980" s="22"/>
      <c r="CH980" s="22"/>
      <c r="CI980" s="22"/>
      <c r="CJ980" s="22"/>
      <c r="CK980" s="22"/>
      <c r="CL980" s="22"/>
      <c r="CM980" s="22"/>
      <c r="CN980" s="22"/>
      <c r="CO980" s="22"/>
      <c r="CP980" s="22"/>
      <c r="CQ980" s="22"/>
      <c r="CR980" s="22"/>
      <c r="CS980" s="22"/>
      <c r="CT980" s="22"/>
      <c r="CU980" s="22"/>
      <c r="CV980" s="22"/>
      <c r="CW980" s="22"/>
      <c r="CX980" s="22"/>
      <c r="CY980" s="22"/>
      <c r="CZ980" s="22"/>
      <c r="DA980" s="22"/>
      <c r="DB980" s="22"/>
      <c r="DC980" s="22"/>
      <c r="DD980" s="22"/>
    </row>
    <row r="981" spans="1:108" s="68" customFormat="1" ht="12.75">
      <c r="A981" s="22"/>
      <c r="B981" s="22"/>
      <c r="C981" s="22"/>
      <c r="D981" s="38"/>
      <c r="E981" s="22"/>
      <c r="F981" s="22"/>
      <c r="G981" s="22"/>
      <c r="H981" s="67"/>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c r="BA981" s="22"/>
      <c r="BB981" s="22"/>
      <c r="BC981" s="22"/>
      <c r="BD981" s="22"/>
      <c r="BE981" s="22"/>
      <c r="BF981" s="22"/>
      <c r="BG981" s="22"/>
      <c r="BH981" s="22"/>
      <c r="BI981" s="22"/>
      <c r="BJ981" s="22"/>
      <c r="BK981" s="22"/>
      <c r="BL981" s="22"/>
      <c r="BM981" s="22"/>
      <c r="BN981" s="22"/>
      <c r="BO981" s="22"/>
      <c r="BP981" s="22"/>
      <c r="BQ981" s="22"/>
      <c r="BR981" s="22"/>
      <c r="BS981" s="22"/>
      <c r="BT981" s="22"/>
      <c r="BU981" s="22"/>
      <c r="BV981" s="22"/>
      <c r="BW981" s="22"/>
      <c r="BX981" s="22"/>
      <c r="BY981" s="22"/>
      <c r="BZ981" s="22"/>
      <c r="CA981" s="22"/>
      <c r="CB981" s="22"/>
      <c r="CC981" s="22"/>
      <c r="CD981" s="22"/>
      <c r="CE981" s="22"/>
      <c r="CF981" s="22"/>
      <c r="CG981" s="22"/>
      <c r="CH981" s="22"/>
      <c r="CI981" s="22"/>
      <c r="CJ981" s="22"/>
      <c r="CK981" s="22"/>
      <c r="CL981" s="22"/>
      <c r="CM981" s="22"/>
      <c r="CN981" s="22"/>
      <c r="CO981" s="22"/>
      <c r="CP981" s="22"/>
      <c r="CQ981" s="22"/>
      <c r="CR981" s="22"/>
      <c r="CS981" s="22"/>
      <c r="CT981" s="22"/>
      <c r="CU981" s="22"/>
      <c r="CV981" s="22"/>
      <c r="CW981" s="22"/>
      <c r="CX981" s="22"/>
      <c r="CY981" s="22"/>
      <c r="CZ981" s="22"/>
      <c r="DA981" s="22"/>
      <c r="DB981" s="22"/>
      <c r="DC981" s="22"/>
      <c r="DD981" s="22"/>
    </row>
    <row r="982" spans="1:108" s="68" customFormat="1" ht="12.75">
      <c r="A982" s="22"/>
      <c r="B982" s="22"/>
      <c r="C982" s="22"/>
      <c r="D982" s="38"/>
      <c r="E982" s="22"/>
      <c r="F982" s="22"/>
      <c r="G982" s="22"/>
      <c r="H982" s="67"/>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c r="BA982" s="22"/>
      <c r="BB982" s="22"/>
      <c r="BC982" s="22"/>
      <c r="BD982" s="22"/>
      <c r="BE982" s="22"/>
      <c r="BF982" s="22"/>
      <c r="BG982" s="22"/>
      <c r="BH982" s="22"/>
      <c r="BI982" s="22"/>
      <c r="BJ982" s="22"/>
      <c r="BK982" s="22"/>
      <c r="BL982" s="22"/>
      <c r="BM982" s="22"/>
      <c r="BN982" s="22"/>
      <c r="BO982" s="22"/>
      <c r="BP982" s="22"/>
      <c r="BQ982" s="22"/>
      <c r="BR982" s="22"/>
      <c r="BS982" s="22"/>
      <c r="BT982" s="22"/>
      <c r="BU982" s="22"/>
      <c r="BV982" s="22"/>
      <c r="BW982" s="22"/>
      <c r="BX982" s="22"/>
      <c r="BY982" s="22"/>
      <c r="BZ982" s="22"/>
      <c r="CA982" s="22"/>
      <c r="CB982" s="22"/>
      <c r="CC982" s="22"/>
      <c r="CD982" s="22"/>
      <c r="CE982" s="22"/>
      <c r="CF982" s="22"/>
      <c r="CG982" s="22"/>
      <c r="CH982" s="22"/>
      <c r="CI982" s="22"/>
      <c r="CJ982" s="22"/>
      <c r="CK982" s="22"/>
      <c r="CL982" s="22"/>
      <c r="CM982" s="22"/>
      <c r="CN982" s="22"/>
      <c r="CO982" s="22"/>
      <c r="CP982" s="22"/>
      <c r="CQ982" s="22"/>
      <c r="CR982" s="22"/>
      <c r="CS982" s="22"/>
      <c r="CT982" s="22"/>
      <c r="CU982" s="22"/>
      <c r="CV982" s="22"/>
      <c r="CW982" s="22"/>
      <c r="CX982" s="22"/>
      <c r="CY982" s="22"/>
      <c r="CZ982" s="22"/>
      <c r="DA982" s="22"/>
      <c r="DB982" s="22"/>
      <c r="DC982" s="22"/>
      <c r="DD982" s="22"/>
    </row>
    <row r="983" spans="1:108" s="68" customFormat="1" ht="12.75">
      <c r="A983" s="22"/>
      <c r="B983" s="22"/>
      <c r="C983" s="22"/>
      <c r="D983" s="38"/>
      <c r="E983" s="22"/>
      <c r="F983" s="22"/>
      <c r="G983" s="22"/>
      <c r="H983" s="67"/>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c r="BA983" s="22"/>
      <c r="BB983" s="22"/>
      <c r="BC983" s="22"/>
      <c r="BD983" s="22"/>
      <c r="BE983" s="22"/>
      <c r="BF983" s="22"/>
      <c r="BG983" s="22"/>
      <c r="BH983" s="22"/>
      <c r="BI983" s="22"/>
      <c r="BJ983" s="22"/>
      <c r="BK983" s="22"/>
      <c r="BL983" s="22"/>
      <c r="BM983" s="22"/>
      <c r="BN983" s="22"/>
      <c r="BO983" s="22"/>
      <c r="BP983" s="22"/>
      <c r="BQ983" s="22"/>
      <c r="BR983" s="22"/>
      <c r="BS983" s="22"/>
      <c r="BT983" s="22"/>
      <c r="BU983" s="22"/>
      <c r="BV983" s="22"/>
      <c r="BW983" s="22"/>
      <c r="BX983" s="22"/>
      <c r="BY983" s="22"/>
      <c r="BZ983" s="22"/>
      <c r="CA983" s="22"/>
      <c r="CB983" s="22"/>
      <c r="CC983" s="22"/>
      <c r="CD983" s="22"/>
      <c r="CE983" s="22"/>
      <c r="CF983" s="22"/>
      <c r="CG983" s="22"/>
      <c r="CH983" s="22"/>
      <c r="CI983" s="22"/>
      <c r="CJ983" s="22"/>
      <c r="CK983" s="22"/>
      <c r="CL983" s="22"/>
      <c r="CM983" s="22"/>
      <c r="CN983" s="22"/>
      <c r="CO983" s="22"/>
      <c r="CP983" s="22"/>
      <c r="CQ983" s="22"/>
      <c r="CR983" s="22"/>
      <c r="CS983" s="22"/>
      <c r="CT983" s="22"/>
      <c r="CU983" s="22"/>
      <c r="CV983" s="22"/>
      <c r="CW983" s="22"/>
      <c r="CX983" s="22"/>
      <c r="CY983" s="22"/>
      <c r="CZ983" s="22"/>
      <c r="DA983" s="22"/>
      <c r="DB983" s="22"/>
      <c r="DC983" s="22"/>
      <c r="DD983" s="22"/>
    </row>
    <row r="984" spans="1:108" s="68" customFormat="1" ht="12.75">
      <c r="A984" s="22"/>
      <c r="B984" s="22"/>
      <c r="C984" s="22"/>
      <c r="D984" s="38"/>
      <c r="E984" s="22"/>
      <c r="F984" s="22"/>
      <c r="G984" s="22"/>
      <c r="H984" s="67"/>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c r="BA984" s="22"/>
      <c r="BB984" s="22"/>
      <c r="BC984" s="22"/>
      <c r="BD984" s="22"/>
      <c r="BE984" s="22"/>
      <c r="BF984" s="22"/>
      <c r="BG984" s="22"/>
      <c r="BH984" s="22"/>
      <c r="BI984" s="22"/>
      <c r="BJ984" s="22"/>
      <c r="BK984" s="22"/>
      <c r="BL984" s="22"/>
      <c r="BM984" s="22"/>
      <c r="BN984" s="22"/>
      <c r="BO984" s="22"/>
      <c r="BP984" s="22"/>
      <c r="BQ984" s="22"/>
      <c r="BR984" s="22"/>
      <c r="BS984" s="22"/>
      <c r="BT984" s="22"/>
      <c r="BU984" s="22"/>
      <c r="BV984" s="22"/>
      <c r="BW984" s="22"/>
      <c r="BX984" s="22"/>
      <c r="BY984" s="22"/>
      <c r="BZ984" s="22"/>
      <c r="CA984" s="22"/>
      <c r="CB984" s="22"/>
      <c r="CC984" s="22"/>
      <c r="CD984" s="22"/>
      <c r="CE984" s="22"/>
      <c r="CF984" s="22"/>
      <c r="CG984" s="22"/>
      <c r="CH984" s="22"/>
      <c r="CI984" s="22"/>
      <c r="CJ984" s="22"/>
      <c r="CK984" s="22"/>
      <c r="CL984" s="22"/>
      <c r="CM984" s="22"/>
      <c r="CN984" s="22"/>
      <c r="CO984" s="22"/>
      <c r="CP984" s="22"/>
      <c r="CQ984" s="22"/>
      <c r="CR984" s="22"/>
      <c r="CS984" s="22"/>
      <c r="CT984" s="22"/>
      <c r="CU984" s="22"/>
      <c r="CV984" s="22"/>
      <c r="CW984" s="22"/>
      <c r="CX984" s="22"/>
      <c r="CY984" s="22"/>
      <c r="CZ984" s="22"/>
      <c r="DA984" s="22"/>
      <c r="DB984" s="22"/>
      <c r="DC984" s="22"/>
      <c r="DD984" s="22"/>
    </row>
    <row r="985" spans="1:108" s="68" customFormat="1" ht="12.75">
      <c r="A985" s="22"/>
      <c r="B985" s="22"/>
      <c r="C985" s="22"/>
      <c r="D985" s="38"/>
      <c r="E985" s="22"/>
      <c r="F985" s="22"/>
      <c r="G985" s="22"/>
      <c r="H985" s="67"/>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c r="BA985" s="22"/>
      <c r="BB985" s="22"/>
      <c r="BC985" s="22"/>
      <c r="BD985" s="22"/>
      <c r="BE985" s="22"/>
      <c r="BF985" s="22"/>
      <c r="BG985" s="22"/>
      <c r="BH985" s="22"/>
      <c r="BI985" s="22"/>
      <c r="BJ985" s="22"/>
      <c r="BK985" s="22"/>
      <c r="BL985" s="22"/>
      <c r="BM985" s="22"/>
      <c r="BN985" s="22"/>
      <c r="BO985" s="22"/>
      <c r="BP985" s="22"/>
      <c r="BQ985" s="22"/>
      <c r="BR985" s="22"/>
      <c r="BS985" s="22"/>
      <c r="BT985" s="22"/>
      <c r="BU985" s="22"/>
      <c r="BV985" s="22"/>
      <c r="BW985" s="22"/>
      <c r="BX985" s="22"/>
      <c r="BY985" s="22"/>
      <c r="BZ985" s="22"/>
      <c r="CA985" s="22"/>
      <c r="CB985" s="22"/>
      <c r="CC985" s="22"/>
      <c r="CD985" s="22"/>
      <c r="CE985" s="22"/>
      <c r="CF985" s="22"/>
      <c r="CG985" s="22"/>
      <c r="CH985" s="22"/>
      <c r="CI985" s="22"/>
      <c r="CJ985" s="22"/>
      <c r="CK985" s="22"/>
      <c r="CL985" s="22"/>
      <c r="CM985" s="22"/>
      <c r="CN985" s="22"/>
      <c r="CO985" s="22"/>
      <c r="CP985" s="22"/>
      <c r="CQ985" s="22"/>
      <c r="CR985" s="22"/>
      <c r="CS985" s="22"/>
      <c r="CT985" s="22"/>
      <c r="CU985" s="22"/>
      <c r="CV985" s="22"/>
      <c r="CW985" s="22"/>
      <c r="CX985" s="22"/>
      <c r="CY985" s="22"/>
      <c r="CZ985" s="22"/>
      <c r="DA985" s="22"/>
      <c r="DB985" s="22"/>
      <c r="DC985" s="22"/>
      <c r="DD985" s="22"/>
    </row>
    <row r="986" spans="1:108" s="68" customFormat="1" ht="12.75">
      <c r="A986" s="22"/>
      <c r="B986" s="22"/>
      <c r="C986" s="22"/>
      <c r="D986" s="38"/>
      <c r="E986" s="22"/>
      <c r="F986" s="22"/>
      <c r="G986" s="22"/>
      <c r="H986" s="67"/>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22"/>
      <c r="CM986" s="22"/>
      <c r="CN986" s="22"/>
      <c r="CO986" s="22"/>
      <c r="CP986" s="22"/>
      <c r="CQ986" s="22"/>
      <c r="CR986" s="22"/>
      <c r="CS986" s="22"/>
      <c r="CT986" s="22"/>
      <c r="CU986" s="22"/>
      <c r="CV986" s="22"/>
      <c r="CW986" s="22"/>
      <c r="CX986" s="22"/>
      <c r="CY986" s="22"/>
      <c r="CZ986" s="22"/>
      <c r="DA986" s="22"/>
      <c r="DB986" s="22"/>
      <c r="DC986" s="22"/>
      <c r="DD986" s="22"/>
    </row>
    <row r="987" spans="1:108" s="68" customFormat="1" ht="12.75">
      <c r="A987" s="22"/>
      <c r="B987" s="22"/>
      <c r="C987" s="22"/>
      <c r="D987" s="38"/>
      <c r="E987" s="22"/>
      <c r="F987" s="22"/>
      <c r="G987" s="22"/>
      <c r="H987" s="67"/>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c r="BD987" s="22"/>
      <c r="BE987" s="22"/>
      <c r="BF987" s="22"/>
      <c r="BG987" s="22"/>
      <c r="BH987" s="22"/>
      <c r="BI987" s="22"/>
      <c r="BJ987" s="22"/>
      <c r="BK987" s="22"/>
      <c r="BL987" s="22"/>
      <c r="BM987" s="22"/>
      <c r="BN987" s="22"/>
      <c r="BO987" s="22"/>
      <c r="BP987" s="22"/>
      <c r="BQ987" s="22"/>
      <c r="BR987" s="22"/>
      <c r="BS987" s="22"/>
      <c r="BT987" s="22"/>
      <c r="BU987" s="22"/>
      <c r="BV987" s="22"/>
      <c r="BW987" s="22"/>
      <c r="BX987" s="22"/>
      <c r="BY987" s="22"/>
      <c r="BZ987" s="22"/>
      <c r="CA987" s="22"/>
      <c r="CB987" s="22"/>
      <c r="CC987" s="22"/>
      <c r="CD987" s="22"/>
      <c r="CE987" s="22"/>
      <c r="CF987" s="22"/>
      <c r="CG987" s="22"/>
      <c r="CH987" s="22"/>
      <c r="CI987" s="22"/>
      <c r="CJ987" s="22"/>
      <c r="CK987" s="22"/>
      <c r="CL987" s="22"/>
      <c r="CM987" s="22"/>
      <c r="CN987" s="22"/>
      <c r="CO987" s="22"/>
      <c r="CP987" s="22"/>
      <c r="CQ987" s="22"/>
      <c r="CR987" s="22"/>
      <c r="CS987" s="22"/>
      <c r="CT987" s="22"/>
      <c r="CU987" s="22"/>
      <c r="CV987" s="22"/>
      <c r="CW987" s="22"/>
      <c r="CX987" s="22"/>
      <c r="CY987" s="22"/>
      <c r="CZ987" s="22"/>
      <c r="DA987" s="22"/>
      <c r="DB987" s="22"/>
      <c r="DC987" s="22"/>
      <c r="DD987" s="22"/>
    </row>
    <row r="988" spans="1:108" s="68" customFormat="1" ht="12.75">
      <c r="A988" s="22"/>
      <c r="B988" s="22"/>
      <c r="C988" s="22"/>
      <c r="D988" s="38"/>
      <c r="E988" s="22"/>
      <c r="F988" s="22"/>
      <c r="G988" s="22"/>
      <c r="H988" s="67"/>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c r="BA988" s="22"/>
      <c r="BB988" s="22"/>
      <c r="BC988" s="22"/>
      <c r="BD988" s="22"/>
      <c r="BE988" s="22"/>
      <c r="BF988" s="22"/>
      <c r="BG988" s="22"/>
      <c r="BH988" s="22"/>
      <c r="BI988" s="22"/>
      <c r="BJ988" s="22"/>
      <c r="BK988" s="22"/>
      <c r="BL988" s="22"/>
      <c r="BM988" s="22"/>
      <c r="BN988" s="22"/>
      <c r="BO988" s="22"/>
      <c r="BP988" s="22"/>
      <c r="BQ988" s="22"/>
      <c r="BR988" s="22"/>
      <c r="BS988" s="22"/>
      <c r="BT988" s="22"/>
      <c r="BU988" s="22"/>
      <c r="BV988" s="22"/>
      <c r="BW988" s="22"/>
      <c r="BX988" s="22"/>
      <c r="BY988" s="22"/>
      <c r="BZ988" s="22"/>
      <c r="CA988" s="22"/>
      <c r="CB988" s="22"/>
      <c r="CC988" s="22"/>
      <c r="CD988" s="22"/>
      <c r="CE988" s="22"/>
      <c r="CF988" s="22"/>
      <c r="CG988" s="22"/>
      <c r="CH988" s="22"/>
      <c r="CI988" s="22"/>
      <c r="CJ988" s="22"/>
      <c r="CK988" s="22"/>
      <c r="CL988" s="22"/>
      <c r="CM988" s="22"/>
      <c r="CN988" s="22"/>
      <c r="CO988" s="22"/>
      <c r="CP988" s="22"/>
      <c r="CQ988" s="22"/>
      <c r="CR988" s="22"/>
      <c r="CS988" s="22"/>
      <c r="CT988" s="22"/>
      <c r="CU988" s="22"/>
      <c r="CV988" s="22"/>
      <c r="CW988" s="22"/>
      <c r="CX988" s="22"/>
      <c r="CY988" s="22"/>
      <c r="CZ988" s="22"/>
      <c r="DA988" s="22"/>
      <c r="DB988" s="22"/>
      <c r="DC988" s="22"/>
      <c r="DD988" s="22"/>
    </row>
    <row r="989" spans="1:108" s="68" customFormat="1" ht="12.75">
      <c r="A989" s="22"/>
      <c r="B989" s="22"/>
      <c r="C989" s="22"/>
      <c r="D989" s="38"/>
      <c r="E989" s="22"/>
      <c r="F989" s="22"/>
      <c r="G989" s="22"/>
      <c r="H989" s="67"/>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c r="BA989" s="22"/>
      <c r="BB989" s="22"/>
      <c r="BC989" s="22"/>
      <c r="BD989" s="22"/>
      <c r="BE989" s="22"/>
      <c r="BF989" s="22"/>
      <c r="BG989" s="22"/>
      <c r="BH989" s="22"/>
      <c r="BI989" s="22"/>
      <c r="BJ989" s="22"/>
      <c r="BK989" s="22"/>
      <c r="BL989" s="22"/>
      <c r="BM989" s="22"/>
      <c r="BN989" s="22"/>
      <c r="BO989" s="22"/>
      <c r="BP989" s="22"/>
      <c r="BQ989" s="22"/>
      <c r="BR989" s="22"/>
      <c r="BS989" s="22"/>
      <c r="BT989" s="22"/>
      <c r="BU989" s="22"/>
      <c r="BV989" s="22"/>
      <c r="BW989" s="22"/>
      <c r="BX989" s="22"/>
      <c r="BY989" s="22"/>
      <c r="BZ989" s="22"/>
      <c r="CA989" s="22"/>
      <c r="CB989" s="22"/>
      <c r="CC989" s="22"/>
      <c r="CD989" s="22"/>
      <c r="CE989" s="22"/>
      <c r="CF989" s="22"/>
      <c r="CG989" s="22"/>
      <c r="CH989" s="22"/>
      <c r="CI989" s="22"/>
      <c r="CJ989" s="22"/>
      <c r="CK989" s="22"/>
      <c r="CL989" s="22"/>
      <c r="CM989" s="22"/>
      <c r="CN989" s="22"/>
      <c r="CO989" s="22"/>
      <c r="CP989" s="22"/>
      <c r="CQ989" s="22"/>
      <c r="CR989" s="22"/>
      <c r="CS989" s="22"/>
      <c r="CT989" s="22"/>
      <c r="CU989" s="22"/>
      <c r="CV989" s="22"/>
      <c r="CW989" s="22"/>
      <c r="CX989" s="22"/>
      <c r="CY989" s="22"/>
      <c r="CZ989" s="22"/>
      <c r="DA989" s="22"/>
      <c r="DB989" s="22"/>
      <c r="DC989" s="22"/>
      <c r="DD989" s="22"/>
    </row>
    <row r="990" spans="1:108" s="68" customFormat="1" ht="12.75">
      <c r="A990" s="22"/>
      <c r="B990" s="22"/>
      <c r="C990" s="22"/>
      <c r="D990" s="38"/>
      <c r="E990" s="22"/>
      <c r="F990" s="22"/>
      <c r="G990" s="22"/>
      <c r="H990" s="67"/>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c r="BD990" s="22"/>
      <c r="BE990" s="22"/>
      <c r="BF990" s="22"/>
      <c r="BG990" s="22"/>
      <c r="BH990" s="22"/>
      <c r="BI990" s="22"/>
      <c r="BJ990" s="22"/>
      <c r="BK990" s="22"/>
      <c r="BL990" s="22"/>
      <c r="BM990" s="22"/>
      <c r="BN990" s="22"/>
      <c r="BO990" s="22"/>
      <c r="BP990" s="22"/>
      <c r="BQ990" s="22"/>
      <c r="BR990" s="22"/>
      <c r="BS990" s="22"/>
      <c r="BT990" s="22"/>
      <c r="BU990" s="22"/>
      <c r="BV990" s="22"/>
      <c r="BW990" s="22"/>
      <c r="BX990" s="22"/>
      <c r="BY990" s="22"/>
      <c r="BZ990" s="22"/>
      <c r="CA990" s="22"/>
      <c r="CB990" s="22"/>
      <c r="CC990" s="22"/>
      <c r="CD990" s="22"/>
      <c r="CE990" s="22"/>
      <c r="CF990" s="22"/>
      <c r="CG990" s="22"/>
      <c r="CH990" s="22"/>
      <c r="CI990" s="22"/>
      <c r="CJ990" s="22"/>
      <c r="CK990" s="22"/>
      <c r="CL990" s="22"/>
      <c r="CM990" s="22"/>
      <c r="CN990" s="22"/>
      <c r="CO990" s="22"/>
      <c r="CP990" s="22"/>
      <c r="CQ990" s="22"/>
      <c r="CR990" s="22"/>
      <c r="CS990" s="22"/>
      <c r="CT990" s="22"/>
      <c r="CU990" s="22"/>
      <c r="CV990" s="22"/>
      <c r="CW990" s="22"/>
      <c r="CX990" s="22"/>
      <c r="CY990" s="22"/>
      <c r="CZ990" s="22"/>
      <c r="DA990" s="22"/>
      <c r="DB990" s="22"/>
      <c r="DC990" s="22"/>
      <c r="DD990" s="22"/>
    </row>
    <row r="991" spans="1:108" s="68" customFormat="1" ht="12.75">
      <c r="A991" s="22"/>
      <c r="B991" s="22"/>
      <c r="C991" s="22"/>
      <c r="D991" s="38"/>
      <c r="E991" s="22"/>
      <c r="F991" s="22"/>
      <c r="G991" s="22"/>
      <c r="H991" s="67"/>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c r="BD991" s="22"/>
      <c r="BE991" s="22"/>
      <c r="BF991" s="22"/>
      <c r="BG991" s="22"/>
      <c r="BH991" s="22"/>
      <c r="BI991" s="22"/>
      <c r="BJ991" s="22"/>
      <c r="BK991" s="22"/>
      <c r="BL991" s="22"/>
      <c r="BM991" s="22"/>
      <c r="BN991" s="22"/>
      <c r="BO991" s="22"/>
      <c r="BP991" s="22"/>
      <c r="BQ991" s="22"/>
      <c r="BR991" s="22"/>
      <c r="BS991" s="22"/>
      <c r="BT991" s="22"/>
      <c r="BU991" s="22"/>
      <c r="BV991" s="22"/>
      <c r="BW991" s="22"/>
      <c r="BX991" s="22"/>
      <c r="BY991" s="22"/>
      <c r="BZ991" s="22"/>
      <c r="CA991" s="22"/>
      <c r="CB991" s="22"/>
      <c r="CC991" s="22"/>
      <c r="CD991" s="22"/>
      <c r="CE991" s="22"/>
      <c r="CF991" s="22"/>
      <c r="CG991" s="22"/>
      <c r="CH991" s="22"/>
      <c r="CI991" s="22"/>
      <c r="CJ991" s="22"/>
      <c r="CK991" s="22"/>
      <c r="CL991" s="22"/>
      <c r="CM991" s="22"/>
      <c r="CN991" s="22"/>
      <c r="CO991" s="22"/>
      <c r="CP991" s="22"/>
      <c r="CQ991" s="22"/>
      <c r="CR991" s="22"/>
      <c r="CS991" s="22"/>
      <c r="CT991" s="22"/>
      <c r="CU991" s="22"/>
      <c r="CV991" s="22"/>
      <c r="CW991" s="22"/>
      <c r="CX991" s="22"/>
      <c r="CY991" s="22"/>
      <c r="CZ991" s="22"/>
      <c r="DA991" s="22"/>
      <c r="DB991" s="22"/>
      <c r="DC991" s="22"/>
      <c r="DD991" s="22"/>
    </row>
    <row r="992" spans="1:108" s="68" customFormat="1" ht="12.75">
      <c r="A992" s="22"/>
      <c r="B992" s="22"/>
      <c r="C992" s="22"/>
      <c r="D992" s="38"/>
      <c r="E992" s="22"/>
      <c r="F992" s="22"/>
      <c r="G992" s="22"/>
      <c r="H992" s="67"/>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c r="BA992" s="22"/>
      <c r="BB992" s="22"/>
      <c r="BC992" s="22"/>
      <c r="BD992" s="22"/>
      <c r="BE992" s="22"/>
      <c r="BF992" s="22"/>
      <c r="BG992" s="22"/>
      <c r="BH992" s="22"/>
      <c r="BI992" s="22"/>
      <c r="BJ992" s="22"/>
      <c r="BK992" s="22"/>
      <c r="BL992" s="22"/>
      <c r="BM992" s="22"/>
      <c r="BN992" s="22"/>
      <c r="BO992" s="22"/>
      <c r="BP992" s="22"/>
      <c r="BQ992" s="22"/>
      <c r="BR992" s="22"/>
      <c r="BS992" s="22"/>
      <c r="BT992" s="22"/>
      <c r="BU992" s="22"/>
      <c r="BV992" s="22"/>
      <c r="BW992" s="22"/>
      <c r="BX992" s="22"/>
      <c r="BY992" s="22"/>
      <c r="BZ992" s="22"/>
      <c r="CA992" s="22"/>
      <c r="CB992" s="22"/>
      <c r="CC992" s="22"/>
      <c r="CD992" s="22"/>
      <c r="CE992" s="22"/>
      <c r="CF992" s="22"/>
      <c r="CG992" s="22"/>
      <c r="CH992" s="22"/>
      <c r="CI992" s="22"/>
      <c r="CJ992" s="22"/>
      <c r="CK992" s="22"/>
      <c r="CL992" s="22"/>
      <c r="CM992" s="22"/>
      <c r="CN992" s="22"/>
      <c r="CO992" s="22"/>
      <c r="CP992" s="22"/>
      <c r="CQ992" s="22"/>
      <c r="CR992" s="22"/>
      <c r="CS992" s="22"/>
      <c r="CT992" s="22"/>
      <c r="CU992" s="22"/>
      <c r="CV992" s="22"/>
      <c r="CW992" s="22"/>
      <c r="CX992" s="22"/>
      <c r="CY992" s="22"/>
      <c r="CZ992" s="22"/>
      <c r="DA992" s="22"/>
      <c r="DB992" s="22"/>
      <c r="DC992" s="22"/>
      <c r="DD992" s="22"/>
    </row>
    <row r="993" spans="1:108" s="68" customFormat="1" ht="12.75">
      <c r="A993" s="22"/>
      <c r="B993" s="22"/>
      <c r="C993" s="22"/>
      <c r="D993" s="38"/>
      <c r="E993" s="22"/>
      <c r="F993" s="22"/>
      <c r="G993" s="22"/>
      <c r="H993" s="67"/>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c r="BA993" s="22"/>
      <c r="BB993" s="22"/>
      <c r="BC993" s="22"/>
      <c r="BD993" s="22"/>
      <c r="BE993" s="22"/>
      <c r="BF993" s="22"/>
      <c r="BG993" s="22"/>
      <c r="BH993" s="22"/>
      <c r="BI993" s="22"/>
      <c r="BJ993" s="22"/>
      <c r="BK993" s="22"/>
      <c r="BL993" s="22"/>
      <c r="BM993" s="22"/>
      <c r="BN993" s="22"/>
      <c r="BO993" s="22"/>
      <c r="BP993" s="22"/>
      <c r="BQ993" s="22"/>
      <c r="BR993" s="22"/>
      <c r="BS993" s="22"/>
      <c r="BT993" s="22"/>
      <c r="BU993" s="22"/>
      <c r="BV993" s="22"/>
      <c r="BW993" s="22"/>
      <c r="BX993" s="22"/>
      <c r="BY993" s="22"/>
      <c r="BZ993" s="22"/>
      <c r="CA993" s="22"/>
      <c r="CB993" s="22"/>
      <c r="CC993" s="22"/>
      <c r="CD993" s="22"/>
      <c r="CE993" s="22"/>
      <c r="CF993" s="22"/>
      <c r="CG993" s="22"/>
      <c r="CH993" s="22"/>
      <c r="CI993" s="22"/>
      <c r="CJ993" s="22"/>
      <c r="CK993" s="22"/>
      <c r="CL993" s="22"/>
      <c r="CM993" s="22"/>
      <c r="CN993" s="22"/>
      <c r="CO993" s="22"/>
      <c r="CP993" s="22"/>
      <c r="CQ993" s="22"/>
      <c r="CR993" s="22"/>
      <c r="CS993" s="22"/>
      <c r="CT993" s="22"/>
      <c r="CU993" s="22"/>
      <c r="CV993" s="22"/>
      <c r="CW993" s="22"/>
      <c r="CX993" s="22"/>
      <c r="CY993" s="22"/>
      <c r="CZ993" s="22"/>
      <c r="DA993" s="22"/>
      <c r="DB993" s="22"/>
      <c r="DC993" s="22"/>
      <c r="DD993" s="22"/>
    </row>
    <row r="994" spans="1:108" s="68" customFormat="1" ht="12.75">
      <c r="A994" s="22"/>
      <c r="B994" s="22"/>
      <c r="C994" s="22"/>
      <c r="D994" s="38"/>
      <c r="E994" s="22"/>
      <c r="F994" s="22"/>
      <c r="G994" s="22"/>
      <c r="H994" s="67"/>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c r="BD994" s="22"/>
      <c r="BE994" s="22"/>
      <c r="BF994" s="22"/>
      <c r="BG994" s="22"/>
      <c r="BH994" s="22"/>
      <c r="BI994" s="22"/>
      <c r="BJ994" s="22"/>
      <c r="BK994" s="22"/>
      <c r="BL994" s="22"/>
      <c r="BM994" s="22"/>
      <c r="BN994" s="22"/>
      <c r="BO994" s="22"/>
      <c r="BP994" s="22"/>
      <c r="BQ994" s="22"/>
      <c r="BR994" s="22"/>
      <c r="BS994" s="22"/>
      <c r="BT994" s="22"/>
      <c r="BU994" s="22"/>
      <c r="BV994" s="22"/>
      <c r="BW994" s="22"/>
      <c r="BX994" s="22"/>
      <c r="BY994" s="22"/>
      <c r="BZ994" s="22"/>
      <c r="CA994" s="22"/>
      <c r="CB994" s="22"/>
      <c r="CC994" s="22"/>
      <c r="CD994" s="22"/>
      <c r="CE994" s="22"/>
      <c r="CF994" s="22"/>
      <c r="CG994" s="22"/>
      <c r="CH994" s="22"/>
      <c r="CI994" s="22"/>
      <c r="CJ994" s="22"/>
      <c r="CK994" s="22"/>
      <c r="CL994" s="22"/>
      <c r="CM994" s="22"/>
      <c r="CN994" s="22"/>
      <c r="CO994" s="22"/>
      <c r="CP994" s="22"/>
      <c r="CQ994" s="22"/>
      <c r="CR994" s="22"/>
      <c r="CS994" s="22"/>
      <c r="CT994" s="22"/>
      <c r="CU994" s="22"/>
      <c r="CV994" s="22"/>
      <c r="CW994" s="22"/>
      <c r="CX994" s="22"/>
      <c r="CY994" s="22"/>
      <c r="CZ994" s="22"/>
      <c r="DA994" s="22"/>
      <c r="DB994" s="22"/>
      <c r="DC994" s="22"/>
      <c r="DD994" s="22"/>
    </row>
    <row r="995" spans="1:108" s="68" customFormat="1" ht="12.75">
      <c r="A995" s="22"/>
      <c r="B995" s="22"/>
      <c r="C995" s="22"/>
      <c r="D995" s="38"/>
      <c r="E995" s="22"/>
      <c r="F995" s="22"/>
      <c r="G995" s="22"/>
      <c r="H995" s="67"/>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c r="BA995" s="22"/>
      <c r="BB995" s="22"/>
      <c r="BC995" s="22"/>
      <c r="BD995" s="22"/>
      <c r="BE995" s="22"/>
      <c r="BF995" s="22"/>
      <c r="BG995" s="22"/>
      <c r="BH995" s="22"/>
      <c r="BI995" s="22"/>
      <c r="BJ995" s="22"/>
      <c r="BK995" s="22"/>
      <c r="BL995" s="22"/>
      <c r="BM995" s="22"/>
      <c r="BN995" s="22"/>
      <c r="BO995" s="22"/>
      <c r="BP995" s="22"/>
      <c r="BQ995" s="22"/>
      <c r="BR995" s="22"/>
      <c r="BS995" s="22"/>
      <c r="BT995" s="22"/>
      <c r="BU995" s="22"/>
      <c r="BV995" s="22"/>
      <c r="BW995" s="22"/>
      <c r="BX995" s="22"/>
      <c r="BY995" s="22"/>
      <c r="BZ995" s="22"/>
      <c r="CA995" s="22"/>
      <c r="CB995" s="22"/>
      <c r="CC995" s="22"/>
      <c r="CD995" s="22"/>
      <c r="CE995" s="22"/>
      <c r="CF995" s="22"/>
      <c r="CG995" s="22"/>
      <c r="CH995" s="22"/>
      <c r="CI995" s="22"/>
      <c r="CJ995" s="22"/>
      <c r="CK995" s="22"/>
      <c r="CL995" s="22"/>
      <c r="CM995" s="22"/>
      <c r="CN995" s="22"/>
      <c r="CO995" s="22"/>
      <c r="CP995" s="22"/>
      <c r="CQ995" s="22"/>
      <c r="CR995" s="22"/>
      <c r="CS995" s="22"/>
      <c r="CT995" s="22"/>
      <c r="CU995" s="22"/>
      <c r="CV995" s="22"/>
      <c r="CW995" s="22"/>
      <c r="CX995" s="22"/>
      <c r="CY995" s="22"/>
      <c r="CZ995" s="22"/>
      <c r="DA995" s="22"/>
      <c r="DB995" s="22"/>
      <c r="DC995" s="22"/>
      <c r="DD995" s="22"/>
    </row>
    <row r="996" spans="1:108" s="68" customFormat="1" ht="12.75">
      <c r="A996" s="22"/>
      <c r="B996" s="22"/>
      <c r="C996" s="22"/>
      <c r="D996" s="38"/>
      <c r="E996" s="22"/>
      <c r="F996" s="22"/>
      <c r="G996" s="22"/>
      <c r="H996" s="67"/>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22"/>
      <c r="CM996" s="22"/>
      <c r="CN996" s="22"/>
      <c r="CO996" s="22"/>
      <c r="CP996" s="22"/>
      <c r="CQ996" s="22"/>
      <c r="CR996" s="22"/>
      <c r="CS996" s="22"/>
      <c r="CT996" s="22"/>
      <c r="CU996" s="22"/>
      <c r="CV996" s="22"/>
      <c r="CW996" s="22"/>
      <c r="CX996" s="22"/>
      <c r="CY996" s="22"/>
      <c r="CZ996" s="22"/>
      <c r="DA996" s="22"/>
      <c r="DB996" s="22"/>
      <c r="DC996" s="22"/>
      <c r="DD996" s="22"/>
    </row>
    <row r="997" spans="1:108" s="68" customFormat="1" ht="12.75">
      <c r="A997" s="22"/>
      <c r="B997" s="22"/>
      <c r="C997" s="22"/>
      <c r="D997" s="38"/>
      <c r="E997" s="22"/>
      <c r="F997" s="22"/>
      <c r="G997" s="22"/>
      <c r="H997" s="67"/>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c r="BD997" s="22"/>
      <c r="BE997" s="22"/>
      <c r="BF997" s="22"/>
      <c r="BG997" s="22"/>
      <c r="BH997" s="22"/>
      <c r="BI997" s="22"/>
      <c r="BJ997" s="22"/>
      <c r="BK997" s="22"/>
      <c r="BL997" s="22"/>
      <c r="BM997" s="22"/>
      <c r="BN997" s="22"/>
      <c r="BO997" s="22"/>
      <c r="BP997" s="22"/>
      <c r="BQ997" s="22"/>
      <c r="BR997" s="22"/>
      <c r="BS997" s="22"/>
      <c r="BT997" s="22"/>
      <c r="BU997" s="22"/>
      <c r="BV997" s="22"/>
      <c r="BW997" s="22"/>
      <c r="BX997" s="22"/>
      <c r="BY997" s="22"/>
      <c r="BZ997" s="22"/>
      <c r="CA997" s="22"/>
      <c r="CB997" s="22"/>
      <c r="CC997" s="22"/>
      <c r="CD997" s="22"/>
      <c r="CE997" s="22"/>
      <c r="CF997" s="22"/>
      <c r="CG997" s="22"/>
      <c r="CH997" s="22"/>
      <c r="CI997" s="22"/>
      <c r="CJ997" s="22"/>
      <c r="CK997" s="22"/>
      <c r="CL997" s="22"/>
      <c r="CM997" s="22"/>
      <c r="CN997" s="22"/>
      <c r="CO997" s="22"/>
      <c r="CP997" s="22"/>
      <c r="CQ997" s="22"/>
      <c r="CR997" s="22"/>
      <c r="CS997" s="22"/>
      <c r="CT997" s="22"/>
      <c r="CU997" s="22"/>
      <c r="CV997" s="22"/>
      <c r="CW997" s="22"/>
      <c r="CX997" s="22"/>
      <c r="CY997" s="22"/>
      <c r="CZ997" s="22"/>
      <c r="DA997" s="22"/>
      <c r="DB997" s="22"/>
      <c r="DC997" s="22"/>
      <c r="DD997" s="22"/>
    </row>
    <row r="998" spans="1:108" s="68" customFormat="1" ht="12.75">
      <c r="A998" s="22"/>
      <c r="B998" s="22"/>
      <c r="C998" s="22"/>
      <c r="D998" s="38"/>
      <c r="E998" s="22"/>
      <c r="F998" s="22"/>
      <c r="G998" s="22"/>
      <c r="H998" s="67"/>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c r="BA998" s="22"/>
      <c r="BB998" s="22"/>
      <c r="BC998" s="22"/>
      <c r="BD998" s="22"/>
      <c r="BE998" s="22"/>
      <c r="BF998" s="22"/>
      <c r="BG998" s="22"/>
      <c r="BH998" s="22"/>
      <c r="BI998" s="22"/>
      <c r="BJ998" s="22"/>
      <c r="BK998" s="22"/>
      <c r="BL998" s="22"/>
      <c r="BM998" s="22"/>
      <c r="BN998" s="22"/>
      <c r="BO998" s="22"/>
      <c r="BP998" s="22"/>
      <c r="BQ998" s="22"/>
      <c r="BR998" s="22"/>
      <c r="BS998" s="22"/>
      <c r="BT998" s="22"/>
      <c r="BU998" s="22"/>
      <c r="BV998" s="22"/>
      <c r="BW998" s="22"/>
      <c r="BX998" s="22"/>
      <c r="BY998" s="22"/>
      <c r="BZ998" s="22"/>
      <c r="CA998" s="22"/>
      <c r="CB998" s="22"/>
      <c r="CC998" s="22"/>
      <c r="CD998" s="22"/>
      <c r="CE998" s="22"/>
      <c r="CF998" s="22"/>
      <c r="CG998" s="22"/>
      <c r="CH998" s="22"/>
      <c r="CI998" s="22"/>
      <c r="CJ998" s="22"/>
      <c r="CK998" s="22"/>
      <c r="CL998" s="22"/>
      <c r="CM998" s="22"/>
      <c r="CN998" s="22"/>
      <c r="CO998" s="22"/>
      <c r="CP998" s="22"/>
      <c r="CQ998" s="22"/>
      <c r="CR998" s="22"/>
      <c r="CS998" s="22"/>
      <c r="CT998" s="22"/>
      <c r="CU998" s="22"/>
      <c r="CV998" s="22"/>
      <c r="CW998" s="22"/>
      <c r="CX998" s="22"/>
      <c r="CY998" s="22"/>
      <c r="CZ998" s="22"/>
      <c r="DA998" s="22"/>
      <c r="DB998" s="22"/>
      <c r="DC998" s="22"/>
      <c r="DD998" s="22"/>
    </row>
    <row r="999" spans="1:108" s="68" customFormat="1" ht="12.75">
      <c r="A999" s="22"/>
      <c r="B999" s="22"/>
      <c r="C999" s="22"/>
      <c r="D999" s="38"/>
      <c r="E999" s="22"/>
      <c r="F999" s="22"/>
      <c r="G999" s="22"/>
      <c r="H999" s="67"/>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c r="BA999" s="22"/>
      <c r="BB999" s="22"/>
      <c r="BC999" s="22"/>
      <c r="BD999" s="22"/>
      <c r="BE999" s="22"/>
      <c r="BF999" s="22"/>
      <c r="BG999" s="22"/>
      <c r="BH999" s="22"/>
      <c r="BI999" s="22"/>
      <c r="BJ999" s="22"/>
      <c r="BK999" s="22"/>
      <c r="BL999" s="22"/>
      <c r="BM999" s="22"/>
      <c r="BN999" s="22"/>
      <c r="BO999" s="22"/>
      <c r="BP999" s="22"/>
      <c r="BQ999" s="22"/>
      <c r="BR999" s="22"/>
      <c r="BS999" s="22"/>
      <c r="BT999" s="22"/>
      <c r="BU999" s="22"/>
      <c r="BV999" s="22"/>
      <c r="BW999" s="22"/>
      <c r="BX999" s="22"/>
      <c r="BY999" s="22"/>
      <c r="BZ999" s="22"/>
      <c r="CA999" s="22"/>
      <c r="CB999" s="22"/>
      <c r="CC999" s="22"/>
      <c r="CD999" s="22"/>
      <c r="CE999" s="22"/>
      <c r="CF999" s="22"/>
      <c r="CG999" s="22"/>
      <c r="CH999" s="22"/>
      <c r="CI999" s="22"/>
      <c r="CJ999" s="22"/>
      <c r="CK999" s="22"/>
      <c r="CL999" s="22"/>
      <c r="CM999" s="22"/>
      <c r="CN999" s="22"/>
      <c r="CO999" s="22"/>
      <c r="CP999" s="22"/>
      <c r="CQ999" s="22"/>
      <c r="CR999" s="22"/>
      <c r="CS999" s="22"/>
      <c r="CT999" s="22"/>
      <c r="CU999" s="22"/>
      <c r="CV999" s="22"/>
      <c r="CW999" s="22"/>
      <c r="CX999" s="22"/>
      <c r="CY999" s="22"/>
      <c r="CZ999" s="22"/>
      <c r="DA999" s="22"/>
      <c r="DB999" s="22"/>
      <c r="DC999" s="22"/>
      <c r="DD999" s="22"/>
    </row>
    <row r="1000" spans="1:108" s="68" customFormat="1" ht="12.75">
      <c r="A1000" s="22"/>
      <c r="B1000" s="22"/>
      <c r="C1000" s="22"/>
      <c r="D1000" s="38"/>
      <c r="E1000" s="22"/>
      <c r="F1000" s="22"/>
      <c r="G1000" s="22"/>
      <c r="H1000" s="67"/>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c r="BD1000" s="22"/>
      <c r="BE1000" s="22"/>
      <c r="BF1000" s="22"/>
      <c r="BG1000" s="22"/>
      <c r="BH1000" s="22"/>
      <c r="BI1000" s="22"/>
      <c r="BJ1000" s="22"/>
      <c r="BK1000" s="22"/>
      <c r="BL1000" s="22"/>
      <c r="BM1000" s="22"/>
      <c r="BN1000" s="22"/>
      <c r="BO1000" s="22"/>
      <c r="BP1000" s="22"/>
      <c r="BQ1000" s="22"/>
      <c r="BR1000" s="22"/>
      <c r="BS1000" s="22"/>
      <c r="BT1000" s="22"/>
      <c r="BU1000" s="22"/>
      <c r="BV1000" s="22"/>
      <c r="BW1000" s="22"/>
      <c r="BX1000" s="22"/>
      <c r="BY1000" s="22"/>
      <c r="BZ1000" s="22"/>
      <c r="CA1000" s="22"/>
      <c r="CB1000" s="22"/>
      <c r="CC1000" s="22"/>
      <c r="CD1000" s="22"/>
      <c r="CE1000" s="22"/>
      <c r="CF1000" s="22"/>
      <c r="CG1000" s="22"/>
      <c r="CH1000" s="22"/>
      <c r="CI1000" s="22"/>
      <c r="CJ1000" s="22"/>
      <c r="CK1000" s="22"/>
      <c r="CL1000" s="22"/>
      <c r="CM1000" s="22"/>
      <c r="CN1000" s="22"/>
      <c r="CO1000" s="22"/>
      <c r="CP1000" s="22"/>
      <c r="CQ1000" s="22"/>
      <c r="CR1000" s="22"/>
      <c r="CS1000" s="22"/>
      <c r="CT1000" s="22"/>
      <c r="CU1000" s="22"/>
      <c r="CV1000" s="22"/>
      <c r="CW1000" s="22"/>
      <c r="CX1000" s="22"/>
      <c r="CY1000" s="22"/>
      <c r="CZ1000" s="22"/>
      <c r="DA1000" s="22"/>
      <c r="DB1000" s="22"/>
      <c r="DC1000" s="22"/>
      <c r="DD1000" s="22"/>
    </row>
    <row r="1001" spans="1:108" s="68" customFormat="1" ht="12.75">
      <c r="A1001" s="22"/>
      <c r="B1001" s="22"/>
      <c r="C1001" s="22"/>
      <c r="D1001" s="38"/>
      <c r="E1001" s="22"/>
      <c r="F1001" s="22"/>
      <c r="G1001" s="22"/>
      <c r="H1001" s="67"/>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2"/>
      <c r="AK1001" s="22"/>
      <c r="AL1001" s="22"/>
      <c r="AM1001" s="22"/>
      <c r="AN1001" s="22"/>
      <c r="AO1001" s="22"/>
      <c r="AP1001" s="22"/>
      <c r="AQ1001" s="22"/>
      <c r="AR1001" s="22"/>
      <c r="AS1001" s="22"/>
      <c r="AT1001" s="22"/>
      <c r="AU1001" s="22"/>
      <c r="AV1001" s="22"/>
      <c r="AW1001" s="22"/>
      <c r="AX1001" s="22"/>
      <c r="AY1001" s="22"/>
      <c r="AZ1001" s="22"/>
      <c r="BA1001" s="22"/>
      <c r="BB1001" s="22"/>
      <c r="BC1001" s="22"/>
      <c r="BD1001" s="22"/>
      <c r="BE1001" s="22"/>
      <c r="BF1001" s="22"/>
      <c r="BG1001" s="22"/>
      <c r="BH1001" s="22"/>
      <c r="BI1001" s="22"/>
      <c r="BJ1001" s="22"/>
      <c r="BK1001" s="22"/>
      <c r="BL1001" s="22"/>
      <c r="BM1001" s="22"/>
      <c r="BN1001" s="22"/>
      <c r="BO1001" s="22"/>
      <c r="BP1001" s="22"/>
      <c r="BQ1001" s="22"/>
      <c r="BR1001" s="22"/>
      <c r="BS1001" s="22"/>
      <c r="BT1001" s="22"/>
      <c r="BU1001" s="22"/>
      <c r="BV1001" s="22"/>
      <c r="BW1001" s="22"/>
      <c r="BX1001" s="22"/>
      <c r="BY1001" s="22"/>
      <c r="BZ1001" s="22"/>
      <c r="CA1001" s="22"/>
      <c r="CB1001" s="22"/>
      <c r="CC1001" s="22"/>
      <c r="CD1001" s="22"/>
      <c r="CE1001" s="22"/>
      <c r="CF1001" s="22"/>
      <c r="CG1001" s="22"/>
      <c r="CH1001" s="22"/>
      <c r="CI1001" s="22"/>
      <c r="CJ1001" s="22"/>
      <c r="CK1001" s="22"/>
      <c r="CL1001" s="22"/>
      <c r="CM1001" s="22"/>
      <c r="CN1001" s="22"/>
      <c r="CO1001" s="22"/>
      <c r="CP1001" s="22"/>
      <c r="CQ1001" s="22"/>
      <c r="CR1001" s="22"/>
      <c r="CS1001" s="22"/>
      <c r="CT1001" s="22"/>
      <c r="CU1001" s="22"/>
      <c r="CV1001" s="22"/>
      <c r="CW1001" s="22"/>
      <c r="CX1001" s="22"/>
      <c r="CY1001" s="22"/>
      <c r="CZ1001" s="22"/>
      <c r="DA1001" s="22"/>
      <c r="DB1001" s="22"/>
      <c r="DC1001" s="22"/>
      <c r="DD1001" s="22"/>
    </row>
    <row r="1002" spans="1:108" s="68" customFormat="1" ht="12.75">
      <c r="A1002" s="22"/>
      <c r="B1002" s="22"/>
      <c r="C1002" s="22"/>
      <c r="D1002" s="38"/>
      <c r="E1002" s="22"/>
      <c r="F1002" s="22"/>
      <c r="G1002" s="22"/>
      <c r="H1002" s="67"/>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E1002" s="22"/>
      <c r="AF1002" s="22"/>
      <c r="AG1002" s="22"/>
      <c r="AH1002" s="22"/>
      <c r="AI1002" s="22"/>
      <c r="AJ1002" s="22"/>
      <c r="AK1002" s="22"/>
      <c r="AL1002" s="22"/>
      <c r="AM1002" s="22"/>
      <c r="AN1002" s="22"/>
      <c r="AO1002" s="22"/>
      <c r="AP1002" s="22"/>
      <c r="AQ1002" s="22"/>
      <c r="AR1002" s="22"/>
      <c r="AS1002" s="22"/>
      <c r="AT1002" s="22"/>
      <c r="AU1002" s="22"/>
      <c r="AV1002" s="22"/>
      <c r="AW1002" s="22"/>
      <c r="AX1002" s="22"/>
      <c r="AY1002" s="22"/>
      <c r="AZ1002" s="22"/>
      <c r="BA1002" s="22"/>
      <c r="BB1002" s="22"/>
      <c r="BC1002" s="22"/>
      <c r="BD1002" s="22"/>
      <c r="BE1002" s="22"/>
      <c r="BF1002" s="22"/>
      <c r="BG1002" s="22"/>
      <c r="BH1002" s="22"/>
      <c r="BI1002" s="22"/>
      <c r="BJ1002" s="22"/>
      <c r="BK1002" s="22"/>
      <c r="BL1002" s="22"/>
      <c r="BM1002" s="22"/>
      <c r="BN1002" s="22"/>
      <c r="BO1002" s="22"/>
      <c r="BP1002" s="22"/>
      <c r="BQ1002" s="22"/>
      <c r="BR1002" s="22"/>
      <c r="BS1002" s="22"/>
      <c r="BT1002" s="22"/>
      <c r="BU1002" s="22"/>
      <c r="BV1002" s="22"/>
      <c r="BW1002" s="22"/>
      <c r="BX1002" s="22"/>
      <c r="BY1002" s="22"/>
      <c r="BZ1002" s="22"/>
      <c r="CA1002" s="22"/>
      <c r="CB1002" s="22"/>
      <c r="CC1002" s="22"/>
      <c r="CD1002" s="22"/>
      <c r="CE1002" s="22"/>
      <c r="CF1002" s="22"/>
      <c r="CG1002" s="22"/>
      <c r="CH1002" s="22"/>
      <c r="CI1002" s="22"/>
      <c r="CJ1002" s="22"/>
      <c r="CK1002" s="22"/>
      <c r="CL1002" s="22"/>
      <c r="CM1002" s="22"/>
      <c r="CN1002" s="22"/>
      <c r="CO1002" s="22"/>
      <c r="CP1002" s="22"/>
      <c r="CQ1002" s="22"/>
      <c r="CR1002" s="22"/>
      <c r="CS1002" s="22"/>
      <c r="CT1002" s="22"/>
      <c r="CU1002" s="22"/>
      <c r="CV1002" s="22"/>
      <c r="CW1002" s="22"/>
      <c r="CX1002" s="22"/>
      <c r="CY1002" s="22"/>
      <c r="CZ1002" s="22"/>
      <c r="DA1002" s="22"/>
      <c r="DB1002" s="22"/>
      <c r="DC1002" s="22"/>
      <c r="DD1002" s="22"/>
    </row>
    <row r="1003" spans="1:108" s="68" customFormat="1" ht="12.75">
      <c r="A1003" s="22"/>
      <c r="B1003" s="22"/>
      <c r="C1003" s="22"/>
      <c r="D1003" s="38"/>
      <c r="E1003" s="22"/>
      <c r="F1003" s="22"/>
      <c r="G1003" s="22"/>
      <c r="H1003" s="67"/>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E1003" s="22"/>
      <c r="AF1003" s="22"/>
      <c r="AG1003" s="22"/>
      <c r="AH1003" s="22"/>
      <c r="AI1003" s="22"/>
      <c r="AJ1003" s="22"/>
      <c r="AK1003" s="22"/>
      <c r="AL1003" s="22"/>
      <c r="AM1003" s="22"/>
      <c r="AN1003" s="22"/>
      <c r="AO1003" s="22"/>
      <c r="AP1003" s="22"/>
      <c r="AQ1003" s="22"/>
      <c r="AR1003" s="22"/>
      <c r="AS1003" s="22"/>
      <c r="AT1003" s="22"/>
      <c r="AU1003" s="22"/>
      <c r="AV1003" s="22"/>
      <c r="AW1003" s="22"/>
      <c r="AX1003" s="22"/>
      <c r="AY1003" s="22"/>
      <c r="AZ1003" s="22"/>
      <c r="BA1003" s="22"/>
      <c r="BB1003" s="22"/>
      <c r="BC1003" s="22"/>
      <c r="BD1003" s="22"/>
      <c r="BE1003" s="22"/>
      <c r="BF1003" s="22"/>
      <c r="BG1003" s="22"/>
      <c r="BH1003" s="22"/>
      <c r="BI1003" s="22"/>
      <c r="BJ1003" s="22"/>
      <c r="BK1003" s="22"/>
      <c r="BL1003" s="22"/>
      <c r="BM1003" s="22"/>
      <c r="BN1003" s="22"/>
      <c r="BO1003" s="22"/>
      <c r="BP1003" s="22"/>
      <c r="BQ1003" s="22"/>
      <c r="BR1003" s="22"/>
      <c r="BS1003" s="22"/>
      <c r="BT1003" s="22"/>
      <c r="BU1003" s="22"/>
      <c r="BV1003" s="22"/>
      <c r="BW1003" s="22"/>
      <c r="BX1003" s="22"/>
      <c r="BY1003" s="22"/>
      <c r="BZ1003" s="22"/>
      <c r="CA1003" s="22"/>
      <c r="CB1003" s="22"/>
      <c r="CC1003" s="22"/>
      <c r="CD1003" s="22"/>
      <c r="CE1003" s="22"/>
      <c r="CF1003" s="22"/>
      <c r="CG1003" s="22"/>
      <c r="CH1003" s="22"/>
      <c r="CI1003" s="22"/>
      <c r="CJ1003" s="22"/>
      <c r="CK1003" s="22"/>
      <c r="CL1003" s="22"/>
      <c r="CM1003" s="22"/>
      <c r="CN1003" s="22"/>
      <c r="CO1003" s="22"/>
      <c r="CP1003" s="22"/>
      <c r="CQ1003" s="22"/>
      <c r="CR1003" s="22"/>
      <c r="CS1003" s="22"/>
      <c r="CT1003" s="22"/>
      <c r="CU1003" s="22"/>
      <c r="CV1003" s="22"/>
      <c r="CW1003" s="22"/>
      <c r="CX1003" s="22"/>
      <c r="CY1003" s="22"/>
      <c r="CZ1003" s="22"/>
      <c r="DA1003" s="22"/>
      <c r="DB1003" s="22"/>
      <c r="DC1003" s="22"/>
      <c r="DD1003" s="22"/>
    </row>
    <row r="1004" spans="1:108" s="68" customFormat="1" ht="12.75">
      <c r="A1004" s="22"/>
      <c r="B1004" s="22"/>
      <c r="C1004" s="22"/>
      <c r="D1004" s="38"/>
      <c r="E1004" s="22"/>
      <c r="F1004" s="22"/>
      <c r="G1004" s="22"/>
      <c r="H1004" s="67"/>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c r="AE1004" s="22"/>
      <c r="AF1004" s="22"/>
      <c r="AG1004" s="22"/>
      <c r="AH1004" s="22"/>
      <c r="AI1004" s="22"/>
      <c r="AJ1004" s="22"/>
      <c r="AK1004" s="22"/>
      <c r="AL1004" s="22"/>
      <c r="AM1004" s="22"/>
      <c r="AN1004" s="22"/>
      <c r="AO1004" s="22"/>
      <c r="AP1004" s="22"/>
      <c r="AQ1004" s="22"/>
      <c r="AR1004" s="22"/>
      <c r="AS1004" s="22"/>
      <c r="AT1004" s="22"/>
      <c r="AU1004" s="22"/>
      <c r="AV1004" s="22"/>
      <c r="AW1004" s="22"/>
      <c r="AX1004" s="22"/>
      <c r="AY1004" s="22"/>
      <c r="AZ1004" s="22"/>
      <c r="BA1004" s="22"/>
      <c r="BB1004" s="22"/>
      <c r="BC1004" s="22"/>
      <c r="BD1004" s="22"/>
      <c r="BE1004" s="22"/>
      <c r="BF1004" s="22"/>
      <c r="BG1004" s="22"/>
      <c r="BH1004" s="22"/>
      <c r="BI1004" s="22"/>
      <c r="BJ1004" s="22"/>
      <c r="BK1004" s="22"/>
      <c r="BL1004" s="22"/>
      <c r="BM1004" s="22"/>
      <c r="BN1004" s="22"/>
      <c r="BO1004" s="22"/>
      <c r="BP1004" s="22"/>
      <c r="BQ1004" s="22"/>
      <c r="BR1004" s="22"/>
      <c r="BS1004" s="22"/>
      <c r="BT1004" s="22"/>
      <c r="BU1004" s="22"/>
      <c r="BV1004" s="22"/>
      <c r="BW1004" s="22"/>
      <c r="BX1004" s="22"/>
      <c r="BY1004" s="22"/>
      <c r="BZ1004" s="22"/>
      <c r="CA1004" s="22"/>
      <c r="CB1004" s="22"/>
      <c r="CC1004" s="22"/>
      <c r="CD1004" s="22"/>
      <c r="CE1004" s="22"/>
      <c r="CF1004" s="22"/>
      <c r="CG1004" s="22"/>
      <c r="CH1004" s="22"/>
      <c r="CI1004" s="22"/>
      <c r="CJ1004" s="22"/>
      <c r="CK1004" s="22"/>
      <c r="CL1004" s="22"/>
      <c r="CM1004" s="22"/>
      <c r="CN1004" s="22"/>
      <c r="CO1004" s="22"/>
      <c r="CP1004" s="22"/>
      <c r="CQ1004" s="22"/>
      <c r="CR1004" s="22"/>
      <c r="CS1004" s="22"/>
      <c r="CT1004" s="22"/>
      <c r="CU1004" s="22"/>
      <c r="CV1004" s="22"/>
      <c r="CW1004" s="22"/>
      <c r="CX1004" s="22"/>
      <c r="CY1004" s="22"/>
      <c r="CZ1004" s="22"/>
      <c r="DA1004" s="22"/>
      <c r="DB1004" s="22"/>
      <c r="DC1004" s="22"/>
      <c r="DD1004" s="22"/>
    </row>
    <row r="1005" spans="1:108" s="68" customFormat="1" ht="12.75">
      <c r="A1005" s="22"/>
      <c r="B1005" s="22"/>
      <c r="C1005" s="22"/>
      <c r="D1005" s="38"/>
      <c r="E1005" s="22"/>
      <c r="F1005" s="22"/>
      <c r="G1005" s="22"/>
      <c r="H1005" s="67"/>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c r="AE1005" s="22"/>
      <c r="AF1005" s="22"/>
      <c r="AG1005" s="22"/>
      <c r="AH1005" s="22"/>
      <c r="AI1005" s="22"/>
      <c r="AJ1005" s="22"/>
      <c r="AK1005" s="22"/>
      <c r="AL1005" s="22"/>
      <c r="AM1005" s="22"/>
      <c r="AN1005" s="22"/>
      <c r="AO1005" s="22"/>
      <c r="AP1005" s="22"/>
      <c r="AQ1005" s="22"/>
      <c r="AR1005" s="22"/>
      <c r="AS1005" s="22"/>
      <c r="AT1005" s="22"/>
      <c r="AU1005" s="22"/>
      <c r="AV1005" s="22"/>
      <c r="AW1005" s="22"/>
      <c r="AX1005" s="22"/>
      <c r="AY1005" s="22"/>
      <c r="AZ1005" s="22"/>
      <c r="BA1005" s="22"/>
      <c r="BB1005" s="22"/>
      <c r="BC1005" s="22"/>
      <c r="BD1005" s="22"/>
      <c r="BE1005" s="22"/>
      <c r="BF1005" s="22"/>
      <c r="BG1005" s="22"/>
      <c r="BH1005" s="22"/>
      <c r="BI1005" s="22"/>
      <c r="BJ1005" s="22"/>
      <c r="BK1005" s="22"/>
      <c r="BL1005" s="22"/>
      <c r="BM1005" s="22"/>
      <c r="BN1005" s="22"/>
      <c r="BO1005" s="22"/>
      <c r="BP1005" s="22"/>
      <c r="BQ1005" s="22"/>
      <c r="BR1005" s="22"/>
      <c r="BS1005" s="22"/>
      <c r="BT1005" s="22"/>
      <c r="BU1005" s="22"/>
      <c r="BV1005" s="22"/>
      <c r="BW1005" s="22"/>
      <c r="BX1005" s="22"/>
      <c r="BY1005" s="22"/>
      <c r="BZ1005" s="22"/>
      <c r="CA1005" s="22"/>
      <c r="CB1005" s="22"/>
      <c r="CC1005" s="22"/>
      <c r="CD1005" s="22"/>
      <c r="CE1005" s="22"/>
      <c r="CF1005" s="22"/>
      <c r="CG1005" s="22"/>
      <c r="CH1005" s="22"/>
      <c r="CI1005" s="22"/>
      <c r="CJ1005" s="22"/>
      <c r="CK1005" s="22"/>
      <c r="CL1005" s="22"/>
      <c r="CM1005" s="22"/>
      <c r="CN1005" s="22"/>
      <c r="CO1005" s="22"/>
      <c r="CP1005" s="22"/>
      <c r="CQ1005" s="22"/>
      <c r="CR1005" s="22"/>
      <c r="CS1005" s="22"/>
      <c r="CT1005" s="22"/>
      <c r="CU1005" s="22"/>
      <c r="CV1005" s="22"/>
      <c r="CW1005" s="22"/>
      <c r="CX1005" s="22"/>
      <c r="CY1005" s="22"/>
      <c r="CZ1005" s="22"/>
      <c r="DA1005" s="22"/>
      <c r="DB1005" s="22"/>
      <c r="DC1005" s="22"/>
      <c r="DD1005" s="22"/>
    </row>
    <row r="1006" spans="1:108" s="68" customFormat="1" ht="12.75">
      <c r="A1006" s="22"/>
      <c r="B1006" s="22"/>
      <c r="C1006" s="22"/>
      <c r="D1006" s="38"/>
      <c r="E1006" s="22"/>
      <c r="F1006" s="22"/>
      <c r="G1006" s="22"/>
      <c r="H1006" s="67"/>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c r="AL1006" s="22"/>
      <c r="AM1006" s="22"/>
      <c r="AN1006" s="22"/>
      <c r="AO1006" s="22"/>
      <c r="AP1006" s="22"/>
      <c r="AQ1006" s="22"/>
      <c r="AR1006" s="22"/>
      <c r="AS1006" s="22"/>
      <c r="AT1006" s="22"/>
      <c r="AU1006" s="22"/>
      <c r="AV1006" s="22"/>
      <c r="AW1006" s="22"/>
      <c r="AX1006" s="22"/>
      <c r="AY1006" s="22"/>
      <c r="AZ1006" s="22"/>
      <c r="BA1006" s="22"/>
      <c r="BB1006" s="22"/>
      <c r="BC1006" s="22"/>
      <c r="BD1006" s="22"/>
      <c r="BE1006" s="22"/>
      <c r="BF1006" s="22"/>
      <c r="BG1006" s="22"/>
      <c r="BH1006" s="22"/>
      <c r="BI1006" s="22"/>
      <c r="BJ1006" s="22"/>
      <c r="BK1006" s="22"/>
      <c r="BL1006" s="22"/>
      <c r="BM1006" s="22"/>
      <c r="BN1006" s="22"/>
      <c r="BO1006" s="22"/>
      <c r="BP1006" s="22"/>
      <c r="BQ1006" s="22"/>
      <c r="BR1006" s="22"/>
      <c r="BS1006" s="22"/>
      <c r="BT1006" s="22"/>
      <c r="BU1006" s="22"/>
      <c r="BV1006" s="22"/>
      <c r="BW1006" s="22"/>
      <c r="BX1006" s="22"/>
      <c r="BY1006" s="22"/>
      <c r="BZ1006" s="22"/>
      <c r="CA1006" s="22"/>
      <c r="CB1006" s="22"/>
      <c r="CC1006" s="22"/>
      <c r="CD1006" s="22"/>
      <c r="CE1006" s="22"/>
      <c r="CF1006" s="22"/>
      <c r="CG1006" s="22"/>
      <c r="CH1006" s="22"/>
      <c r="CI1006" s="22"/>
      <c r="CJ1006" s="22"/>
      <c r="CK1006" s="22"/>
      <c r="CL1006" s="22"/>
      <c r="CM1006" s="22"/>
      <c r="CN1006" s="22"/>
      <c r="CO1006" s="22"/>
      <c r="CP1006" s="22"/>
      <c r="CQ1006" s="22"/>
      <c r="CR1006" s="22"/>
      <c r="CS1006" s="22"/>
      <c r="CT1006" s="22"/>
      <c r="CU1006" s="22"/>
      <c r="CV1006" s="22"/>
      <c r="CW1006" s="22"/>
      <c r="CX1006" s="22"/>
      <c r="CY1006" s="22"/>
      <c r="CZ1006" s="22"/>
      <c r="DA1006" s="22"/>
      <c r="DB1006" s="22"/>
      <c r="DC1006" s="22"/>
      <c r="DD1006" s="22"/>
    </row>
    <row r="1007" spans="1:108" s="68" customFormat="1" ht="12.75">
      <c r="A1007" s="22"/>
      <c r="B1007" s="22"/>
      <c r="C1007" s="22"/>
      <c r="D1007" s="38"/>
      <c r="E1007" s="22"/>
      <c r="F1007" s="22"/>
      <c r="G1007" s="22"/>
      <c r="H1007" s="67"/>
      <c r="I1007" s="22"/>
      <c r="J1007" s="22"/>
      <c r="K1007" s="22"/>
      <c r="L1007" s="22"/>
      <c r="M1007" s="22"/>
      <c r="N1007" s="22"/>
      <c r="O1007" s="22"/>
      <c r="P1007" s="22"/>
      <c r="Q1007" s="22"/>
      <c r="R1007" s="22"/>
      <c r="S1007" s="22"/>
      <c r="T1007" s="22"/>
      <c r="U1007" s="22"/>
      <c r="V1007" s="22"/>
      <c r="W1007" s="22"/>
      <c r="X1007" s="22"/>
      <c r="Y1007" s="22"/>
      <c r="Z1007" s="22"/>
      <c r="AA1007" s="22"/>
      <c r="AB1007" s="22"/>
      <c r="AC1007" s="22"/>
      <c r="AD1007" s="22"/>
      <c r="AE1007" s="22"/>
      <c r="AF1007" s="22"/>
      <c r="AG1007" s="22"/>
      <c r="AH1007" s="22"/>
      <c r="AI1007" s="22"/>
      <c r="AJ1007" s="22"/>
      <c r="AK1007" s="22"/>
      <c r="AL1007" s="22"/>
      <c r="AM1007" s="22"/>
      <c r="AN1007" s="22"/>
      <c r="AO1007" s="22"/>
      <c r="AP1007" s="22"/>
      <c r="AQ1007" s="22"/>
      <c r="AR1007" s="22"/>
      <c r="AS1007" s="22"/>
      <c r="AT1007" s="22"/>
      <c r="AU1007" s="22"/>
      <c r="AV1007" s="22"/>
      <c r="AW1007" s="22"/>
      <c r="AX1007" s="22"/>
      <c r="AY1007" s="22"/>
      <c r="AZ1007" s="22"/>
      <c r="BA1007" s="22"/>
      <c r="BB1007" s="22"/>
      <c r="BC1007" s="22"/>
      <c r="BD1007" s="22"/>
      <c r="BE1007" s="22"/>
      <c r="BF1007" s="22"/>
      <c r="BG1007" s="22"/>
      <c r="BH1007" s="22"/>
      <c r="BI1007" s="22"/>
      <c r="BJ1007" s="22"/>
      <c r="BK1007" s="22"/>
      <c r="BL1007" s="22"/>
      <c r="BM1007" s="22"/>
      <c r="BN1007" s="22"/>
      <c r="BO1007" s="22"/>
      <c r="BP1007" s="22"/>
      <c r="BQ1007" s="22"/>
      <c r="BR1007" s="22"/>
      <c r="BS1007" s="22"/>
      <c r="BT1007" s="22"/>
      <c r="BU1007" s="22"/>
      <c r="BV1007" s="22"/>
      <c r="BW1007" s="22"/>
      <c r="BX1007" s="22"/>
      <c r="BY1007" s="22"/>
      <c r="BZ1007" s="22"/>
      <c r="CA1007" s="22"/>
      <c r="CB1007" s="22"/>
      <c r="CC1007" s="22"/>
      <c r="CD1007" s="22"/>
      <c r="CE1007" s="22"/>
      <c r="CF1007" s="22"/>
      <c r="CG1007" s="22"/>
      <c r="CH1007" s="22"/>
      <c r="CI1007" s="22"/>
      <c r="CJ1007" s="22"/>
      <c r="CK1007" s="22"/>
      <c r="CL1007" s="22"/>
      <c r="CM1007" s="22"/>
      <c r="CN1007" s="22"/>
      <c r="CO1007" s="22"/>
      <c r="CP1007" s="22"/>
      <c r="CQ1007" s="22"/>
      <c r="CR1007" s="22"/>
      <c r="CS1007" s="22"/>
      <c r="CT1007" s="22"/>
      <c r="CU1007" s="22"/>
      <c r="CV1007" s="22"/>
      <c r="CW1007" s="22"/>
      <c r="CX1007" s="22"/>
      <c r="CY1007" s="22"/>
      <c r="CZ1007" s="22"/>
      <c r="DA1007" s="22"/>
      <c r="DB1007" s="22"/>
      <c r="DC1007" s="22"/>
      <c r="DD1007" s="22"/>
    </row>
    <row r="1008" spans="1:108" s="68" customFormat="1" ht="12.75">
      <c r="A1008" s="22"/>
      <c r="B1008" s="22"/>
      <c r="C1008" s="22"/>
      <c r="D1008" s="38"/>
      <c r="E1008" s="22"/>
      <c r="F1008" s="22"/>
      <c r="G1008" s="22"/>
      <c r="H1008" s="67"/>
      <c r="I1008" s="22"/>
      <c r="J1008" s="22"/>
      <c r="K1008" s="22"/>
      <c r="L1008" s="22"/>
      <c r="M1008" s="22"/>
      <c r="N1008" s="22"/>
      <c r="O1008" s="22"/>
      <c r="P1008" s="22"/>
      <c r="Q1008" s="22"/>
      <c r="R1008" s="22"/>
      <c r="S1008" s="22"/>
      <c r="T1008" s="22"/>
      <c r="U1008" s="22"/>
      <c r="V1008" s="22"/>
      <c r="W1008" s="22"/>
      <c r="X1008" s="22"/>
      <c r="Y1008" s="22"/>
      <c r="Z1008" s="22"/>
      <c r="AA1008" s="22"/>
      <c r="AB1008" s="22"/>
      <c r="AC1008" s="22"/>
      <c r="AD1008" s="22"/>
      <c r="AE1008" s="22"/>
      <c r="AF1008" s="22"/>
      <c r="AG1008" s="22"/>
      <c r="AH1008" s="22"/>
      <c r="AI1008" s="22"/>
      <c r="AJ1008" s="22"/>
      <c r="AK1008" s="22"/>
      <c r="AL1008" s="22"/>
      <c r="AM1008" s="22"/>
      <c r="AN1008" s="22"/>
      <c r="AO1008" s="22"/>
      <c r="AP1008" s="22"/>
      <c r="AQ1008" s="22"/>
      <c r="AR1008" s="22"/>
      <c r="AS1008" s="22"/>
      <c r="AT1008" s="22"/>
      <c r="AU1008" s="22"/>
      <c r="AV1008" s="22"/>
      <c r="AW1008" s="22"/>
      <c r="AX1008" s="22"/>
      <c r="AY1008" s="22"/>
      <c r="AZ1008" s="22"/>
      <c r="BA1008" s="22"/>
      <c r="BB1008" s="22"/>
      <c r="BC1008" s="22"/>
      <c r="BD1008" s="22"/>
      <c r="BE1008" s="22"/>
      <c r="BF1008" s="22"/>
      <c r="BG1008" s="22"/>
      <c r="BH1008" s="22"/>
      <c r="BI1008" s="22"/>
      <c r="BJ1008" s="22"/>
      <c r="BK1008" s="22"/>
      <c r="BL1008" s="22"/>
      <c r="BM1008" s="22"/>
      <c r="BN1008" s="22"/>
      <c r="BO1008" s="22"/>
      <c r="BP1008" s="22"/>
      <c r="BQ1008" s="22"/>
      <c r="BR1008" s="22"/>
      <c r="BS1008" s="22"/>
      <c r="BT1008" s="22"/>
      <c r="BU1008" s="22"/>
      <c r="BV1008" s="22"/>
      <c r="BW1008" s="22"/>
      <c r="BX1008" s="22"/>
      <c r="BY1008" s="22"/>
      <c r="BZ1008" s="22"/>
      <c r="CA1008" s="22"/>
      <c r="CB1008" s="22"/>
      <c r="CC1008" s="22"/>
      <c r="CD1008" s="22"/>
      <c r="CE1008" s="22"/>
      <c r="CF1008" s="22"/>
      <c r="CG1008" s="22"/>
      <c r="CH1008" s="22"/>
      <c r="CI1008" s="22"/>
      <c r="CJ1008" s="22"/>
      <c r="CK1008" s="22"/>
      <c r="CL1008" s="22"/>
      <c r="CM1008" s="22"/>
      <c r="CN1008" s="22"/>
      <c r="CO1008" s="22"/>
      <c r="CP1008" s="22"/>
      <c r="CQ1008" s="22"/>
      <c r="CR1008" s="22"/>
      <c r="CS1008" s="22"/>
      <c r="CT1008" s="22"/>
      <c r="CU1008" s="22"/>
      <c r="CV1008" s="22"/>
      <c r="CW1008" s="22"/>
      <c r="CX1008" s="22"/>
      <c r="CY1008" s="22"/>
      <c r="CZ1008" s="22"/>
      <c r="DA1008" s="22"/>
      <c r="DB1008" s="22"/>
      <c r="DC1008" s="22"/>
      <c r="DD1008" s="22"/>
    </row>
    <row r="1009" spans="1:108" s="68" customFormat="1" ht="12.75">
      <c r="A1009" s="22"/>
      <c r="B1009" s="22"/>
      <c r="C1009" s="22"/>
      <c r="D1009" s="38"/>
      <c r="E1009" s="22"/>
      <c r="F1009" s="22"/>
      <c r="G1009" s="22"/>
      <c r="H1009" s="67"/>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c r="AE1009" s="22"/>
      <c r="AF1009" s="22"/>
      <c r="AG1009" s="22"/>
      <c r="AH1009" s="22"/>
      <c r="AI1009" s="22"/>
      <c r="AJ1009" s="22"/>
      <c r="AK1009" s="22"/>
      <c r="AL1009" s="22"/>
      <c r="AM1009" s="22"/>
      <c r="AN1009" s="22"/>
      <c r="AO1009" s="22"/>
      <c r="AP1009" s="22"/>
      <c r="AQ1009" s="22"/>
      <c r="AR1009" s="22"/>
      <c r="AS1009" s="22"/>
      <c r="AT1009" s="22"/>
      <c r="AU1009" s="22"/>
      <c r="AV1009" s="22"/>
      <c r="AW1009" s="22"/>
      <c r="AX1009" s="22"/>
      <c r="AY1009" s="22"/>
      <c r="AZ1009" s="22"/>
      <c r="BA1009" s="22"/>
      <c r="BB1009" s="22"/>
      <c r="BC1009" s="22"/>
      <c r="BD1009" s="22"/>
      <c r="BE1009" s="22"/>
      <c r="BF1009" s="22"/>
      <c r="BG1009" s="22"/>
      <c r="BH1009" s="22"/>
      <c r="BI1009" s="22"/>
      <c r="BJ1009" s="22"/>
      <c r="BK1009" s="22"/>
      <c r="BL1009" s="22"/>
      <c r="BM1009" s="22"/>
      <c r="BN1009" s="22"/>
      <c r="BO1009" s="22"/>
      <c r="BP1009" s="22"/>
      <c r="BQ1009" s="22"/>
      <c r="BR1009" s="22"/>
      <c r="BS1009" s="22"/>
      <c r="BT1009" s="22"/>
      <c r="BU1009" s="22"/>
      <c r="BV1009" s="22"/>
      <c r="BW1009" s="22"/>
      <c r="BX1009" s="22"/>
      <c r="BY1009" s="22"/>
      <c r="BZ1009" s="22"/>
      <c r="CA1009" s="22"/>
      <c r="CB1009" s="22"/>
      <c r="CC1009" s="22"/>
      <c r="CD1009" s="22"/>
      <c r="CE1009" s="22"/>
      <c r="CF1009" s="22"/>
      <c r="CG1009" s="22"/>
      <c r="CH1009" s="22"/>
      <c r="CI1009" s="22"/>
      <c r="CJ1009" s="22"/>
      <c r="CK1009" s="22"/>
      <c r="CL1009" s="22"/>
      <c r="CM1009" s="22"/>
      <c r="CN1009" s="22"/>
      <c r="CO1009" s="22"/>
      <c r="CP1009" s="22"/>
      <c r="CQ1009" s="22"/>
      <c r="CR1009" s="22"/>
      <c r="CS1009" s="22"/>
      <c r="CT1009" s="22"/>
      <c r="CU1009" s="22"/>
      <c r="CV1009" s="22"/>
      <c r="CW1009" s="22"/>
      <c r="CX1009" s="22"/>
      <c r="CY1009" s="22"/>
      <c r="CZ1009" s="22"/>
      <c r="DA1009" s="22"/>
      <c r="DB1009" s="22"/>
      <c r="DC1009" s="22"/>
      <c r="DD1009" s="22"/>
    </row>
    <row r="1010" spans="1:108" s="68" customFormat="1" ht="12.75">
      <c r="A1010" s="22"/>
      <c r="B1010" s="22"/>
      <c r="C1010" s="22"/>
      <c r="D1010" s="38"/>
      <c r="E1010" s="22"/>
      <c r="F1010" s="22"/>
      <c r="G1010" s="22"/>
      <c r="H1010" s="67"/>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c r="AE1010" s="22"/>
      <c r="AF1010" s="22"/>
      <c r="AG1010" s="22"/>
      <c r="AH1010" s="22"/>
      <c r="AI1010" s="22"/>
      <c r="AJ1010" s="22"/>
      <c r="AK1010" s="22"/>
      <c r="AL1010" s="22"/>
      <c r="AM1010" s="22"/>
      <c r="AN1010" s="22"/>
      <c r="AO1010" s="22"/>
      <c r="AP1010" s="22"/>
      <c r="AQ1010" s="22"/>
      <c r="AR1010" s="22"/>
      <c r="AS1010" s="22"/>
      <c r="AT1010" s="22"/>
      <c r="AU1010" s="22"/>
      <c r="AV1010" s="22"/>
      <c r="AW1010" s="22"/>
      <c r="AX1010" s="22"/>
      <c r="AY1010" s="22"/>
      <c r="AZ1010" s="22"/>
      <c r="BA1010" s="22"/>
      <c r="BB1010" s="22"/>
      <c r="BC1010" s="22"/>
      <c r="BD1010" s="22"/>
      <c r="BE1010" s="22"/>
      <c r="BF1010" s="22"/>
      <c r="BG1010" s="22"/>
      <c r="BH1010" s="22"/>
      <c r="BI1010" s="22"/>
      <c r="BJ1010" s="22"/>
      <c r="BK1010" s="22"/>
      <c r="BL1010" s="22"/>
      <c r="BM1010" s="22"/>
      <c r="BN1010" s="22"/>
      <c r="BO1010" s="22"/>
      <c r="BP1010" s="22"/>
      <c r="BQ1010" s="22"/>
      <c r="BR1010" s="22"/>
      <c r="BS1010" s="22"/>
      <c r="BT1010" s="22"/>
      <c r="BU1010" s="22"/>
      <c r="BV1010" s="22"/>
      <c r="BW1010" s="22"/>
      <c r="BX1010" s="22"/>
      <c r="BY1010" s="22"/>
      <c r="BZ1010" s="22"/>
      <c r="CA1010" s="22"/>
      <c r="CB1010" s="22"/>
      <c r="CC1010" s="22"/>
      <c r="CD1010" s="22"/>
      <c r="CE1010" s="22"/>
      <c r="CF1010" s="22"/>
      <c r="CG1010" s="22"/>
      <c r="CH1010" s="22"/>
      <c r="CI1010" s="22"/>
      <c r="CJ1010" s="22"/>
      <c r="CK1010" s="22"/>
      <c r="CL1010" s="22"/>
      <c r="CM1010" s="22"/>
      <c r="CN1010" s="22"/>
      <c r="CO1010" s="22"/>
      <c r="CP1010" s="22"/>
      <c r="CQ1010" s="22"/>
      <c r="CR1010" s="22"/>
      <c r="CS1010" s="22"/>
      <c r="CT1010" s="22"/>
      <c r="CU1010" s="22"/>
      <c r="CV1010" s="22"/>
      <c r="CW1010" s="22"/>
      <c r="CX1010" s="22"/>
      <c r="CY1010" s="22"/>
      <c r="CZ1010" s="22"/>
      <c r="DA1010" s="22"/>
      <c r="DB1010" s="22"/>
      <c r="DC1010" s="22"/>
      <c r="DD1010" s="22"/>
    </row>
    <row r="1011" spans="1:108" s="68" customFormat="1" ht="12.75">
      <c r="A1011" s="22"/>
      <c r="B1011" s="22"/>
      <c r="C1011" s="22"/>
      <c r="D1011" s="38"/>
      <c r="E1011" s="22"/>
      <c r="F1011" s="22"/>
      <c r="G1011" s="22"/>
      <c r="H1011" s="67"/>
      <c r="I1011" s="22"/>
      <c r="J1011" s="22"/>
      <c r="K1011" s="22"/>
      <c r="L1011" s="22"/>
      <c r="M1011" s="22"/>
      <c r="N1011" s="22"/>
      <c r="O1011" s="22"/>
      <c r="P1011" s="22"/>
      <c r="Q1011" s="22"/>
      <c r="R1011" s="22"/>
      <c r="S1011" s="22"/>
      <c r="T1011" s="22"/>
      <c r="U1011" s="22"/>
      <c r="V1011" s="22"/>
      <c r="W1011" s="22"/>
      <c r="X1011" s="22"/>
      <c r="Y1011" s="22"/>
      <c r="Z1011" s="22"/>
      <c r="AA1011" s="22"/>
      <c r="AB1011" s="22"/>
      <c r="AC1011" s="22"/>
      <c r="AD1011" s="22"/>
      <c r="AE1011" s="22"/>
      <c r="AF1011" s="22"/>
      <c r="AG1011" s="22"/>
      <c r="AH1011" s="22"/>
      <c r="AI1011" s="22"/>
      <c r="AJ1011" s="22"/>
      <c r="AK1011" s="22"/>
      <c r="AL1011" s="22"/>
      <c r="AM1011" s="22"/>
      <c r="AN1011" s="22"/>
      <c r="AO1011" s="22"/>
      <c r="AP1011" s="22"/>
      <c r="AQ1011" s="22"/>
      <c r="AR1011" s="22"/>
      <c r="AS1011" s="22"/>
      <c r="AT1011" s="22"/>
      <c r="AU1011" s="22"/>
      <c r="AV1011" s="22"/>
      <c r="AW1011" s="22"/>
      <c r="AX1011" s="22"/>
      <c r="AY1011" s="22"/>
      <c r="AZ1011" s="22"/>
      <c r="BA1011" s="22"/>
      <c r="BB1011" s="22"/>
      <c r="BC1011" s="22"/>
      <c r="BD1011" s="22"/>
      <c r="BE1011" s="22"/>
      <c r="BF1011" s="22"/>
      <c r="BG1011" s="22"/>
      <c r="BH1011" s="22"/>
      <c r="BI1011" s="22"/>
      <c r="BJ1011" s="22"/>
      <c r="BK1011" s="22"/>
      <c r="BL1011" s="22"/>
      <c r="BM1011" s="22"/>
      <c r="BN1011" s="22"/>
      <c r="BO1011" s="22"/>
      <c r="BP1011" s="22"/>
      <c r="BQ1011" s="22"/>
      <c r="BR1011" s="22"/>
      <c r="BS1011" s="22"/>
      <c r="BT1011" s="22"/>
      <c r="BU1011" s="22"/>
      <c r="BV1011" s="22"/>
      <c r="BW1011" s="22"/>
      <c r="BX1011" s="22"/>
      <c r="BY1011" s="22"/>
      <c r="BZ1011" s="22"/>
      <c r="CA1011" s="22"/>
      <c r="CB1011" s="22"/>
      <c r="CC1011" s="22"/>
      <c r="CD1011" s="22"/>
      <c r="CE1011" s="22"/>
      <c r="CF1011" s="22"/>
      <c r="CG1011" s="22"/>
      <c r="CH1011" s="22"/>
      <c r="CI1011" s="22"/>
      <c r="CJ1011" s="22"/>
      <c r="CK1011" s="22"/>
      <c r="CL1011" s="22"/>
      <c r="CM1011" s="22"/>
      <c r="CN1011" s="22"/>
      <c r="CO1011" s="22"/>
      <c r="CP1011" s="22"/>
      <c r="CQ1011" s="22"/>
      <c r="CR1011" s="22"/>
      <c r="CS1011" s="22"/>
      <c r="CT1011" s="22"/>
      <c r="CU1011" s="22"/>
      <c r="CV1011" s="22"/>
      <c r="CW1011" s="22"/>
      <c r="CX1011" s="22"/>
      <c r="CY1011" s="22"/>
      <c r="CZ1011" s="22"/>
      <c r="DA1011" s="22"/>
      <c r="DB1011" s="22"/>
      <c r="DC1011" s="22"/>
      <c r="DD1011" s="22"/>
    </row>
    <row r="1012" spans="1:108" s="68" customFormat="1" ht="12.75">
      <c r="A1012" s="22"/>
      <c r="B1012" s="22"/>
      <c r="C1012" s="22"/>
      <c r="D1012" s="38"/>
      <c r="E1012" s="22"/>
      <c r="F1012" s="22"/>
      <c r="G1012" s="22"/>
      <c r="H1012" s="67"/>
      <c r="I1012" s="22"/>
      <c r="J1012" s="22"/>
      <c r="K1012" s="22"/>
      <c r="L1012" s="22"/>
      <c r="M1012" s="22"/>
      <c r="N1012" s="22"/>
      <c r="O1012" s="22"/>
      <c r="P1012" s="22"/>
      <c r="Q1012" s="22"/>
      <c r="R1012" s="22"/>
      <c r="S1012" s="22"/>
      <c r="T1012" s="22"/>
      <c r="U1012" s="22"/>
      <c r="V1012" s="22"/>
      <c r="W1012" s="22"/>
      <c r="X1012" s="22"/>
      <c r="Y1012" s="22"/>
      <c r="Z1012" s="22"/>
      <c r="AA1012" s="22"/>
      <c r="AB1012" s="22"/>
      <c r="AC1012" s="22"/>
      <c r="AD1012" s="22"/>
      <c r="AE1012" s="22"/>
      <c r="AF1012" s="22"/>
      <c r="AG1012" s="22"/>
      <c r="AH1012" s="22"/>
      <c r="AI1012" s="22"/>
      <c r="AJ1012" s="22"/>
      <c r="AK1012" s="22"/>
      <c r="AL1012" s="22"/>
      <c r="AM1012" s="22"/>
      <c r="AN1012" s="22"/>
      <c r="AO1012" s="22"/>
      <c r="AP1012" s="22"/>
      <c r="AQ1012" s="22"/>
      <c r="AR1012" s="22"/>
      <c r="AS1012" s="22"/>
      <c r="AT1012" s="22"/>
      <c r="AU1012" s="22"/>
      <c r="AV1012" s="22"/>
      <c r="AW1012" s="22"/>
      <c r="AX1012" s="22"/>
      <c r="AY1012" s="22"/>
      <c r="AZ1012" s="22"/>
      <c r="BA1012" s="22"/>
      <c r="BB1012" s="22"/>
      <c r="BC1012" s="22"/>
      <c r="BD1012" s="22"/>
      <c r="BE1012" s="22"/>
      <c r="BF1012" s="22"/>
      <c r="BG1012" s="22"/>
      <c r="BH1012" s="22"/>
      <c r="BI1012" s="22"/>
      <c r="BJ1012" s="22"/>
      <c r="BK1012" s="22"/>
      <c r="BL1012" s="22"/>
      <c r="BM1012" s="22"/>
      <c r="BN1012" s="22"/>
      <c r="BO1012" s="22"/>
      <c r="BP1012" s="22"/>
      <c r="BQ1012" s="22"/>
      <c r="BR1012" s="22"/>
      <c r="BS1012" s="22"/>
      <c r="BT1012" s="22"/>
      <c r="BU1012" s="22"/>
      <c r="BV1012" s="22"/>
      <c r="BW1012" s="22"/>
      <c r="BX1012" s="22"/>
      <c r="BY1012" s="22"/>
      <c r="BZ1012" s="22"/>
      <c r="CA1012" s="22"/>
      <c r="CB1012" s="22"/>
      <c r="CC1012" s="22"/>
      <c r="CD1012" s="22"/>
      <c r="CE1012" s="22"/>
      <c r="CF1012" s="22"/>
      <c r="CG1012" s="22"/>
      <c r="CH1012" s="22"/>
      <c r="CI1012" s="22"/>
      <c r="CJ1012" s="22"/>
      <c r="CK1012" s="22"/>
      <c r="CL1012" s="22"/>
      <c r="CM1012" s="22"/>
      <c r="CN1012" s="22"/>
      <c r="CO1012" s="22"/>
      <c r="CP1012" s="22"/>
      <c r="CQ1012" s="22"/>
      <c r="CR1012" s="22"/>
      <c r="CS1012" s="22"/>
      <c r="CT1012" s="22"/>
      <c r="CU1012" s="22"/>
      <c r="CV1012" s="22"/>
      <c r="CW1012" s="22"/>
      <c r="CX1012" s="22"/>
      <c r="CY1012" s="22"/>
      <c r="CZ1012" s="22"/>
      <c r="DA1012" s="22"/>
      <c r="DB1012" s="22"/>
      <c r="DC1012" s="22"/>
      <c r="DD1012" s="22"/>
    </row>
    <row r="1013" spans="1:108" s="68" customFormat="1" ht="12.75">
      <c r="A1013" s="22"/>
      <c r="B1013" s="22"/>
      <c r="C1013" s="22"/>
      <c r="D1013" s="38"/>
      <c r="E1013" s="22"/>
      <c r="F1013" s="22"/>
      <c r="G1013" s="22"/>
      <c r="H1013" s="67"/>
      <c r="I1013" s="22"/>
      <c r="J1013" s="22"/>
      <c r="K1013" s="22"/>
      <c r="L1013" s="22"/>
      <c r="M1013" s="22"/>
      <c r="N1013" s="22"/>
      <c r="O1013" s="22"/>
      <c r="P1013" s="22"/>
      <c r="Q1013" s="22"/>
      <c r="R1013" s="22"/>
      <c r="S1013" s="22"/>
      <c r="T1013" s="22"/>
      <c r="U1013" s="22"/>
      <c r="V1013" s="22"/>
      <c r="W1013" s="22"/>
      <c r="X1013" s="22"/>
      <c r="Y1013" s="22"/>
      <c r="Z1013" s="22"/>
      <c r="AA1013" s="22"/>
      <c r="AB1013" s="22"/>
      <c r="AC1013" s="22"/>
      <c r="AD1013" s="22"/>
      <c r="AE1013" s="22"/>
      <c r="AF1013" s="22"/>
      <c r="AG1013" s="22"/>
      <c r="AH1013" s="22"/>
      <c r="AI1013" s="22"/>
      <c r="AJ1013" s="22"/>
      <c r="AK1013" s="22"/>
      <c r="AL1013" s="22"/>
      <c r="AM1013" s="22"/>
      <c r="AN1013" s="22"/>
      <c r="AO1013" s="22"/>
      <c r="AP1013" s="22"/>
      <c r="AQ1013" s="22"/>
      <c r="AR1013" s="22"/>
      <c r="AS1013" s="22"/>
      <c r="AT1013" s="22"/>
      <c r="AU1013" s="22"/>
      <c r="AV1013" s="22"/>
      <c r="AW1013" s="22"/>
      <c r="AX1013" s="22"/>
      <c r="AY1013" s="22"/>
      <c r="AZ1013" s="22"/>
      <c r="BA1013" s="22"/>
      <c r="BB1013" s="22"/>
      <c r="BC1013" s="22"/>
      <c r="BD1013" s="22"/>
      <c r="BE1013" s="22"/>
      <c r="BF1013" s="22"/>
      <c r="BG1013" s="22"/>
      <c r="BH1013" s="22"/>
      <c r="BI1013" s="22"/>
      <c r="BJ1013" s="22"/>
      <c r="BK1013" s="22"/>
      <c r="BL1013" s="22"/>
      <c r="BM1013" s="22"/>
      <c r="BN1013" s="22"/>
      <c r="BO1013" s="22"/>
      <c r="BP1013" s="22"/>
      <c r="BQ1013" s="22"/>
      <c r="BR1013" s="22"/>
      <c r="BS1013" s="22"/>
      <c r="BT1013" s="22"/>
      <c r="BU1013" s="22"/>
      <c r="BV1013" s="22"/>
      <c r="BW1013" s="22"/>
      <c r="BX1013" s="22"/>
      <c r="BY1013" s="22"/>
      <c r="BZ1013" s="22"/>
      <c r="CA1013" s="22"/>
      <c r="CB1013" s="22"/>
      <c r="CC1013" s="22"/>
      <c r="CD1013" s="22"/>
      <c r="CE1013" s="22"/>
      <c r="CF1013" s="22"/>
      <c r="CG1013" s="22"/>
      <c r="CH1013" s="22"/>
      <c r="CI1013" s="22"/>
      <c r="CJ1013" s="22"/>
      <c r="CK1013" s="22"/>
      <c r="CL1013" s="22"/>
      <c r="CM1013" s="22"/>
      <c r="CN1013" s="22"/>
      <c r="CO1013" s="22"/>
      <c r="CP1013" s="22"/>
      <c r="CQ1013" s="22"/>
      <c r="CR1013" s="22"/>
      <c r="CS1013" s="22"/>
      <c r="CT1013" s="22"/>
      <c r="CU1013" s="22"/>
      <c r="CV1013" s="22"/>
      <c r="CW1013" s="22"/>
      <c r="CX1013" s="22"/>
      <c r="CY1013" s="22"/>
      <c r="CZ1013" s="22"/>
      <c r="DA1013" s="22"/>
      <c r="DB1013" s="22"/>
      <c r="DC1013" s="22"/>
      <c r="DD1013" s="22"/>
    </row>
    <row r="1014" spans="1:108" s="68" customFormat="1" ht="12.75">
      <c r="A1014" s="22"/>
      <c r="B1014" s="22"/>
      <c r="C1014" s="22"/>
      <c r="D1014" s="38"/>
      <c r="E1014" s="22"/>
      <c r="F1014" s="22"/>
      <c r="G1014" s="22"/>
      <c r="H1014" s="67"/>
      <c r="I1014" s="22"/>
      <c r="J1014" s="22"/>
      <c r="K1014" s="22"/>
      <c r="L1014" s="22"/>
      <c r="M1014" s="22"/>
      <c r="N1014" s="22"/>
      <c r="O1014" s="22"/>
      <c r="P1014" s="22"/>
      <c r="Q1014" s="22"/>
      <c r="R1014" s="22"/>
      <c r="S1014" s="22"/>
      <c r="T1014" s="22"/>
      <c r="U1014" s="22"/>
      <c r="V1014" s="22"/>
      <c r="W1014" s="22"/>
      <c r="X1014" s="22"/>
      <c r="Y1014" s="22"/>
      <c r="Z1014" s="22"/>
      <c r="AA1014" s="22"/>
      <c r="AB1014" s="22"/>
      <c r="AC1014" s="22"/>
      <c r="AD1014" s="22"/>
      <c r="AE1014" s="22"/>
      <c r="AF1014" s="22"/>
      <c r="AG1014" s="22"/>
      <c r="AH1014" s="22"/>
      <c r="AI1014" s="22"/>
      <c r="AJ1014" s="22"/>
      <c r="AK1014" s="22"/>
      <c r="AL1014" s="22"/>
      <c r="AM1014" s="22"/>
      <c r="AN1014" s="22"/>
      <c r="AO1014" s="22"/>
      <c r="AP1014" s="22"/>
      <c r="AQ1014" s="22"/>
      <c r="AR1014" s="22"/>
      <c r="AS1014" s="22"/>
      <c r="AT1014" s="22"/>
      <c r="AU1014" s="22"/>
      <c r="AV1014" s="22"/>
      <c r="AW1014" s="22"/>
      <c r="AX1014" s="22"/>
      <c r="AY1014" s="22"/>
      <c r="AZ1014" s="22"/>
      <c r="BA1014" s="22"/>
      <c r="BB1014" s="22"/>
      <c r="BC1014" s="22"/>
      <c r="BD1014" s="22"/>
      <c r="BE1014" s="22"/>
      <c r="BF1014" s="22"/>
      <c r="BG1014" s="22"/>
      <c r="BH1014" s="22"/>
      <c r="BI1014" s="22"/>
      <c r="BJ1014" s="22"/>
      <c r="BK1014" s="22"/>
      <c r="BL1014" s="22"/>
      <c r="BM1014" s="22"/>
      <c r="BN1014" s="22"/>
      <c r="BO1014" s="22"/>
      <c r="BP1014" s="22"/>
      <c r="BQ1014" s="22"/>
      <c r="BR1014" s="22"/>
      <c r="BS1014" s="22"/>
      <c r="BT1014" s="22"/>
      <c r="BU1014" s="22"/>
      <c r="BV1014" s="22"/>
      <c r="BW1014" s="22"/>
      <c r="BX1014" s="22"/>
      <c r="BY1014" s="22"/>
      <c r="BZ1014" s="22"/>
      <c r="CA1014" s="22"/>
      <c r="CB1014" s="22"/>
      <c r="CC1014" s="22"/>
      <c r="CD1014" s="22"/>
      <c r="CE1014" s="22"/>
      <c r="CF1014" s="22"/>
      <c r="CG1014" s="22"/>
      <c r="CH1014" s="22"/>
      <c r="CI1014" s="22"/>
      <c r="CJ1014" s="22"/>
      <c r="CK1014" s="22"/>
      <c r="CL1014" s="22"/>
      <c r="CM1014" s="22"/>
      <c r="CN1014" s="22"/>
      <c r="CO1014" s="22"/>
      <c r="CP1014" s="22"/>
      <c r="CQ1014" s="22"/>
      <c r="CR1014" s="22"/>
      <c r="CS1014" s="22"/>
      <c r="CT1014" s="22"/>
      <c r="CU1014" s="22"/>
      <c r="CV1014" s="22"/>
      <c r="CW1014" s="22"/>
      <c r="CX1014" s="22"/>
      <c r="CY1014" s="22"/>
      <c r="CZ1014" s="22"/>
      <c r="DA1014" s="22"/>
      <c r="DB1014" s="22"/>
      <c r="DC1014" s="22"/>
      <c r="DD1014" s="22"/>
    </row>
    <row r="1015" spans="1:108" s="68" customFormat="1" ht="12.75">
      <c r="A1015" s="22"/>
      <c r="B1015" s="22"/>
      <c r="C1015" s="22"/>
      <c r="D1015" s="38"/>
      <c r="E1015" s="22"/>
      <c r="F1015" s="22"/>
      <c r="G1015" s="22"/>
      <c r="H1015" s="67"/>
      <c r="I1015" s="22"/>
      <c r="J1015" s="22"/>
      <c r="K1015" s="22"/>
      <c r="L1015" s="22"/>
      <c r="M1015" s="22"/>
      <c r="N1015" s="22"/>
      <c r="O1015" s="22"/>
      <c r="P1015" s="22"/>
      <c r="Q1015" s="22"/>
      <c r="R1015" s="22"/>
      <c r="S1015" s="22"/>
      <c r="T1015" s="22"/>
      <c r="U1015" s="22"/>
      <c r="V1015" s="22"/>
      <c r="W1015" s="22"/>
      <c r="X1015" s="22"/>
      <c r="Y1015" s="22"/>
      <c r="Z1015" s="22"/>
      <c r="AA1015" s="22"/>
      <c r="AB1015" s="22"/>
      <c r="AC1015" s="22"/>
      <c r="AD1015" s="22"/>
      <c r="AE1015" s="22"/>
      <c r="AF1015" s="22"/>
      <c r="AG1015" s="22"/>
      <c r="AH1015" s="22"/>
      <c r="AI1015" s="22"/>
      <c r="AJ1015" s="22"/>
      <c r="AK1015" s="22"/>
      <c r="AL1015" s="22"/>
      <c r="AM1015" s="22"/>
      <c r="AN1015" s="22"/>
      <c r="AO1015" s="22"/>
      <c r="AP1015" s="22"/>
      <c r="AQ1015" s="22"/>
      <c r="AR1015" s="22"/>
      <c r="AS1015" s="22"/>
      <c r="AT1015" s="22"/>
      <c r="AU1015" s="22"/>
      <c r="AV1015" s="22"/>
      <c r="AW1015" s="22"/>
      <c r="AX1015" s="22"/>
      <c r="AY1015" s="22"/>
      <c r="AZ1015" s="22"/>
      <c r="BA1015" s="22"/>
      <c r="BB1015" s="22"/>
      <c r="BC1015" s="22"/>
      <c r="BD1015" s="22"/>
      <c r="BE1015" s="22"/>
      <c r="BF1015" s="22"/>
      <c r="BG1015" s="22"/>
      <c r="BH1015" s="22"/>
      <c r="BI1015" s="22"/>
      <c r="BJ1015" s="22"/>
      <c r="BK1015" s="22"/>
      <c r="BL1015" s="22"/>
      <c r="BM1015" s="22"/>
      <c r="BN1015" s="22"/>
      <c r="BO1015" s="22"/>
      <c r="BP1015" s="22"/>
      <c r="BQ1015" s="22"/>
      <c r="BR1015" s="22"/>
      <c r="BS1015" s="22"/>
      <c r="BT1015" s="22"/>
      <c r="BU1015" s="22"/>
      <c r="BV1015" s="22"/>
      <c r="BW1015" s="22"/>
      <c r="BX1015" s="22"/>
      <c r="BY1015" s="22"/>
      <c r="BZ1015" s="22"/>
      <c r="CA1015" s="22"/>
      <c r="CB1015" s="22"/>
      <c r="CC1015" s="22"/>
      <c r="CD1015" s="22"/>
      <c r="CE1015" s="22"/>
      <c r="CF1015" s="22"/>
      <c r="CG1015" s="22"/>
      <c r="CH1015" s="22"/>
      <c r="CI1015" s="22"/>
      <c r="CJ1015" s="22"/>
      <c r="CK1015" s="22"/>
      <c r="CL1015" s="22"/>
      <c r="CM1015" s="22"/>
      <c r="CN1015" s="22"/>
      <c r="CO1015" s="22"/>
      <c r="CP1015" s="22"/>
      <c r="CQ1015" s="22"/>
      <c r="CR1015" s="22"/>
      <c r="CS1015" s="22"/>
      <c r="CT1015" s="22"/>
      <c r="CU1015" s="22"/>
      <c r="CV1015" s="22"/>
      <c r="CW1015" s="22"/>
      <c r="CX1015" s="22"/>
      <c r="CY1015" s="22"/>
      <c r="CZ1015" s="22"/>
      <c r="DA1015" s="22"/>
      <c r="DB1015" s="22"/>
      <c r="DC1015" s="22"/>
      <c r="DD1015" s="22"/>
    </row>
    <row r="1016" spans="1:108" s="68" customFormat="1" ht="12.75">
      <c r="A1016" s="22"/>
      <c r="B1016" s="22"/>
      <c r="C1016" s="22"/>
      <c r="D1016" s="38"/>
      <c r="E1016" s="22"/>
      <c r="F1016" s="22"/>
      <c r="G1016" s="22"/>
      <c r="H1016" s="67"/>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2"/>
      <c r="AK1016" s="22"/>
      <c r="AL1016" s="22"/>
      <c r="AM1016" s="22"/>
      <c r="AN1016" s="22"/>
      <c r="AO1016" s="22"/>
      <c r="AP1016" s="22"/>
      <c r="AQ1016" s="22"/>
      <c r="AR1016" s="22"/>
      <c r="AS1016" s="22"/>
      <c r="AT1016" s="22"/>
      <c r="AU1016" s="22"/>
      <c r="AV1016" s="22"/>
      <c r="AW1016" s="22"/>
      <c r="AX1016" s="22"/>
      <c r="AY1016" s="22"/>
      <c r="AZ1016" s="22"/>
      <c r="BA1016" s="22"/>
      <c r="BB1016" s="22"/>
      <c r="BC1016" s="22"/>
      <c r="BD1016" s="22"/>
      <c r="BE1016" s="22"/>
      <c r="BF1016" s="22"/>
      <c r="BG1016" s="22"/>
      <c r="BH1016" s="22"/>
      <c r="BI1016" s="22"/>
      <c r="BJ1016" s="22"/>
      <c r="BK1016" s="22"/>
      <c r="BL1016" s="22"/>
      <c r="BM1016" s="22"/>
      <c r="BN1016" s="22"/>
      <c r="BO1016" s="22"/>
      <c r="BP1016" s="22"/>
      <c r="BQ1016" s="22"/>
      <c r="BR1016" s="22"/>
      <c r="BS1016" s="22"/>
      <c r="BT1016" s="22"/>
      <c r="BU1016" s="22"/>
      <c r="BV1016" s="22"/>
      <c r="BW1016" s="22"/>
      <c r="BX1016" s="22"/>
      <c r="BY1016" s="22"/>
      <c r="BZ1016" s="22"/>
      <c r="CA1016" s="22"/>
      <c r="CB1016" s="22"/>
      <c r="CC1016" s="22"/>
      <c r="CD1016" s="22"/>
      <c r="CE1016" s="22"/>
      <c r="CF1016" s="22"/>
      <c r="CG1016" s="22"/>
      <c r="CH1016" s="22"/>
      <c r="CI1016" s="22"/>
      <c r="CJ1016" s="22"/>
      <c r="CK1016" s="22"/>
      <c r="CL1016" s="22"/>
      <c r="CM1016" s="22"/>
      <c r="CN1016" s="22"/>
      <c r="CO1016" s="22"/>
      <c r="CP1016" s="22"/>
      <c r="CQ1016" s="22"/>
      <c r="CR1016" s="22"/>
      <c r="CS1016" s="22"/>
      <c r="CT1016" s="22"/>
      <c r="CU1016" s="22"/>
      <c r="CV1016" s="22"/>
      <c r="CW1016" s="22"/>
      <c r="CX1016" s="22"/>
      <c r="CY1016" s="22"/>
      <c r="CZ1016" s="22"/>
      <c r="DA1016" s="22"/>
      <c r="DB1016" s="22"/>
      <c r="DC1016" s="22"/>
      <c r="DD1016" s="22"/>
    </row>
    <row r="1017" spans="1:108" s="68" customFormat="1" ht="12.75">
      <c r="A1017" s="22"/>
      <c r="B1017" s="22"/>
      <c r="C1017" s="22"/>
      <c r="D1017" s="38"/>
      <c r="E1017" s="22"/>
      <c r="F1017" s="22"/>
      <c r="G1017" s="22"/>
      <c r="H1017" s="67"/>
      <c r="I1017" s="22"/>
      <c r="J1017" s="22"/>
      <c r="K1017" s="22"/>
      <c r="L1017" s="22"/>
      <c r="M1017" s="22"/>
      <c r="N1017" s="22"/>
      <c r="O1017" s="22"/>
      <c r="P1017" s="22"/>
      <c r="Q1017" s="22"/>
      <c r="R1017" s="22"/>
      <c r="S1017" s="22"/>
      <c r="T1017" s="22"/>
      <c r="U1017" s="22"/>
      <c r="V1017" s="22"/>
      <c r="W1017" s="22"/>
      <c r="X1017" s="22"/>
      <c r="Y1017" s="22"/>
      <c r="Z1017" s="22"/>
      <c r="AA1017" s="22"/>
      <c r="AB1017" s="22"/>
      <c r="AC1017" s="22"/>
      <c r="AD1017" s="22"/>
      <c r="AE1017" s="22"/>
      <c r="AF1017" s="22"/>
      <c r="AG1017" s="22"/>
      <c r="AH1017" s="22"/>
      <c r="AI1017" s="22"/>
      <c r="AJ1017" s="22"/>
      <c r="AK1017" s="22"/>
      <c r="AL1017" s="22"/>
      <c r="AM1017" s="22"/>
      <c r="AN1017" s="22"/>
      <c r="AO1017" s="22"/>
      <c r="AP1017" s="22"/>
      <c r="AQ1017" s="22"/>
      <c r="AR1017" s="22"/>
      <c r="AS1017" s="22"/>
      <c r="AT1017" s="22"/>
      <c r="AU1017" s="22"/>
      <c r="AV1017" s="22"/>
      <c r="AW1017" s="22"/>
      <c r="AX1017" s="22"/>
      <c r="AY1017" s="22"/>
      <c r="AZ1017" s="22"/>
      <c r="BA1017" s="22"/>
      <c r="BB1017" s="22"/>
      <c r="BC1017" s="22"/>
      <c r="BD1017" s="22"/>
      <c r="BE1017" s="22"/>
      <c r="BF1017" s="22"/>
      <c r="BG1017" s="22"/>
      <c r="BH1017" s="22"/>
      <c r="BI1017" s="22"/>
      <c r="BJ1017" s="22"/>
      <c r="BK1017" s="22"/>
      <c r="BL1017" s="22"/>
      <c r="BM1017" s="22"/>
      <c r="BN1017" s="22"/>
      <c r="BO1017" s="22"/>
      <c r="BP1017" s="22"/>
      <c r="BQ1017" s="22"/>
      <c r="BR1017" s="22"/>
      <c r="BS1017" s="22"/>
      <c r="BT1017" s="22"/>
      <c r="BU1017" s="22"/>
      <c r="BV1017" s="22"/>
      <c r="BW1017" s="22"/>
      <c r="BX1017" s="22"/>
      <c r="BY1017" s="22"/>
      <c r="BZ1017" s="22"/>
      <c r="CA1017" s="22"/>
      <c r="CB1017" s="22"/>
      <c r="CC1017" s="22"/>
      <c r="CD1017" s="22"/>
      <c r="CE1017" s="22"/>
      <c r="CF1017" s="22"/>
      <c r="CG1017" s="22"/>
      <c r="CH1017" s="22"/>
      <c r="CI1017" s="22"/>
      <c r="CJ1017" s="22"/>
      <c r="CK1017" s="22"/>
      <c r="CL1017" s="22"/>
      <c r="CM1017" s="22"/>
      <c r="CN1017" s="22"/>
      <c r="CO1017" s="22"/>
      <c r="CP1017" s="22"/>
      <c r="CQ1017" s="22"/>
      <c r="CR1017" s="22"/>
      <c r="CS1017" s="22"/>
      <c r="CT1017" s="22"/>
      <c r="CU1017" s="22"/>
      <c r="CV1017" s="22"/>
      <c r="CW1017" s="22"/>
      <c r="CX1017" s="22"/>
      <c r="CY1017" s="22"/>
      <c r="CZ1017" s="22"/>
      <c r="DA1017" s="22"/>
      <c r="DB1017" s="22"/>
      <c r="DC1017" s="22"/>
      <c r="DD1017" s="22"/>
    </row>
    <row r="1018" spans="1:108" s="68" customFormat="1" ht="12.75">
      <c r="A1018" s="22"/>
      <c r="B1018" s="22"/>
      <c r="C1018" s="22"/>
      <c r="D1018" s="38"/>
      <c r="E1018" s="22"/>
      <c r="F1018" s="22"/>
      <c r="G1018" s="22"/>
      <c r="H1018" s="67"/>
      <c r="I1018" s="22"/>
      <c r="J1018" s="22"/>
      <c r="K1018" s="22"/>
      <c r="L1018" s="22"/>
      <c r="M1018" s="22"/>
      <c r="N1018" s="22"/>
      <c r="O1018" s="22"/>
      <c r="P1018" s="22"/>
      <c r="Q1018" s="22"/>
      <c r="R1018" s="22"/>
      <c r="S1018" s="22"/>
      <c r="T1018" s="22"/>
      <c r="U1018" s="22"/>
      <c r="V1018" s="22"/>
      <c r="W1018" s="22"/>
      <c r="X1018" s="22"/>
      <c r="Y1018" s="22"/>
      <c r="Z1018" s="22"/>
      <c r="AA1018" s="22"/>
      <c r="AB1018" s="22"/>
      <c r="AC1018" s="22"/>
      <c r="AD1018" s="22"/>
      <c r="AE1018" s="22"/>
      <c r="AF1018" s="22"/>
      <c r="AG1018" s="22"/>
      <c r="AH1018" s="22"/>
      <c r="AI1018" s="22"/>
      <c r="AJ1018" s="22"/>
      <c r="AK1018" s="22"/>
      <c r="AL1018" s="22"/>
      <c r="AM1018" s="22"/>
      <c r="AN1018" s="22"/>
      <c r="AO1018" s="22"/>
      <c r="AP1018" s="22"/>
      <c r="AQ1018" s="22"/>
      <c r="AR1018" s="22"/>
      <c r="AS1018" s="22"/>
      <c r="AT1018" s="22"/>
      <c r="AU1018" s="22"/>
      <c r="AV1018" s="22"/>
      <c r="AW1018" s="22"/>
      <c r="AX1018" s="22"/>
      <c r="AY1018" s="22"/>
      <c r="AZ1018" s="22"/>
      <c r="BA1018" s="22"/>
      <c r="BB1018" s="22"/>
      <c r="BC1018" s="22"/>
      <c r="BD1018" s="22"/>
      <c r="BE1018" s="22"/>
      <c r="BF1018" s="22"/>
      <c r="BG1018" s="22"/>
      <c r="BH1018" s="22"/>
      <c r="BI1018" s="22"/>
      <c r="BJ1018" s="22"/>
      <c r="BK1018" s="22"/>
      <c r="BL1018" s="22"/>
      <c r="BM1018" s="22"/>
      <c r="BN1018" s="22"/>
      <c r="BO1018" s="22"/>
      <c r="BP1018" s="22"/>
      <c r="BQ1018" s="22"/>
      <c r="BR1018" s="22"/>
      <c r="BS1018" s="22"/>
      <c r="BT1018" s="22"/>
      <c r="BU1018" s="22"/>
      <c r="BV1018" s="22"/>
      <c r="BW1018" s="22"/>
      <c r="BX1018" s="22"/>
      <c r="BY1018" s="22"/>
      <c r="BZ1018" s="22"/>
      <c r="CA1018" s="22"/>
      <c r="CB1018" s="22"/>
      <c r="CC1018" s="22"/>
      <c r="CD1018" s="22"/>
      <c r="CE1018" s="22"/>
      <c r="CF1018" s="22"/>
      <c r="CG1018" s="22"/>
      <c r="CH1018" s="22"/>
      <c r="CI1018" s="22"/>
      <c r="CJ1018" s="22"/>
      <c r="CK1018" s="22"/>
      <c r="CL1018" s="22"/>
      <c r="CM1018" s="22"/>
      <c r="CN1018" s="22"/>
      <c r="CO1018" s="22"/>
      <c r="CP1018" s="22"/>
      <c r="CQ1018" s="22"/>
      <c r="CR1018" s="22"/>
      <c r="CS1018" s="22"/>
      <c r="CT1018" s="22"/>
      <c r="CU1018" s="22"/>
      <c r="CV1018" s="22"/>
      <c r="CW1018" s="22"/>
      <c r="CX1018" s="22"/>
      <c r="CY1018" s="22"/>
      <c r="CZ1018" s="22"/>
      <c r="DA1018" s="22"/>
      <c r="DB1018" s="22"/>
      <c r="DC1018" s="22"/>
      <c r="DD1018" s="22"/>
    </row>
    <row r="1019" spans="1:108" s="68" customFormat="1" ht="12.75">
      <c r="A1019" s="22"/>
      <c r="B1019" s="22"/>
      <c r="C1019" s="22"/>
      <c r="D1019" s="38"/>
      <c r="E1019" s="22"/>
      <c r="F1019" s="22"/>
      <c r="G1019" s="22"/>
      <c r="H1019" s="67"/>
      <c r="I1019" s="22"/>
      <c r="J1019" s="22"/>
      <c r="K1019" s="22"/>
      <c r="L1019" s="22"/>
      <c r="M1019" s="22"/>
      <c r="N1019" s="22"/>
      <c r="O1019" s="22"/>
      <c r="P1019" s="22"/>
      <c r="Q1019" s="22"/>
      <c r="R1019" s="22"/>
      <c r="S1019" s="22"/>
      <c r="T1019" s="22"/>
      <c r="U1019" s="22"/>
      <c r="V1019" s="22"/>
      <c r="W1019" s="22"/>
      <c r="X1019" s="22"/>
      <c r="Y1019" s="22"/>
      <c r="Z1019" s="22"/>
      <c r="AA1019" s="22"/>
      <c r="AB1019" s="22"/>
      <c r="AC1019" s="22"/>
      <c r="AD1019" s="22"/>
      <c r="AE1019" s="22"/>
      <c r="AF1019" s="22"/>
      <c r="AG1019" s="22"/>
      <c r="AH1019" s="22"/>
      <c r="AI1019" s="22"/>
      <c r="AJ1019" s="22"/>
      <c r="AK1019" s="22"/>
      <c r="AL1019" s="22"/>
      <c r="AM1019" s="22"/>
      <c r="AN1019" s="22"/>
      <c r="AO1019" s="22"/>
      <c r="AP1019" s="22"/>
      <c r="AQ1019" s="22"/>
      <c r="AR1019" s="22"/>
      <c r="AS1019" s="22"/>
      <c r="AT1019" s="22"/>
      <c r="AU1019" s="22"/>
      <c r="AV1019" s="22"/>
      <c r="AW1019" s="22"/>
      <c r="AX1019" s="22"/>
      <c r="AY1019" s="22"/>
      <c r="AZ1019" s="22"/>
      <c r="BA1019" s="22"/>
      <c r="BB1019" s="22"/>
      <c r="BC1019" s="22"/>
      <c r="BD1019" s="22"/>
      <c r="BE1019" s="22"/>
      <c r="BF1019" s="22"/>
      <c r="BG1019" s="22"/>
      <c r="BH1019" s="22"/>
      <c r="BI1019" s="22"/>
      <c r="BJ1019" s="22"/>
      <c r="BK1019" s="22"/>
      <c r="BL1019" s="22"/>
      <c r="BM1019" s="22"/>
      <c r="BN1019" s="22"/>
      <c r="BO1019" s="22"/>
      <c r="BP1019" s="22"/>
      <c r="BQ1019" s="22"/>
      <c r="BR1019" s="22"/>
      <c r="BS1019" s="22"/>
      <c r="BT1019" s="22"/>
      <c r="BU1019" s="22"/>
      <c r="BV1019" s="22"/>
      <c r="BW1019" s="22"/>
      <c r="BX1019" s="22"/>
      <c r="BY1019" s="22"/>
      <c r="BZ1019" s="22"/>
      <c r="CA1019" s="22"/>
      <c r="CB1019" s="22"/>
      <c r="CC1019" s="22"/>
      <c r="CD1019" s="22"/>
      <c r="CE1019" s="22"/>
      <c r="CF1019" s="22"/>
      <c r="CG1019" s="22"/>
      <c r="CH1019" s="22"/>
      <c r="CI1019" s="22"/>
      <c r="CJ1019" s="22"/>
      <c r="CK1019" s="22"/>
      <c r="CL1019" s="22"/>
      <c r="CM1019" s="22"/>
      <c r="CN1019" s="22"/>
      <c r="CO1019" s="22"/>
      <c r="CP1019" s="22"/>
      <c r="CQ1019" s="22"/>
      <c r="CR1019" s="22"/>
      <c r="CS1019" s="22"/>
      <c r="CT1019" s="22"/>
      <c r="CU1019" s="22"/>
      <c r="CV1019" s="22"/>
      <c r="CW1019" s="22"/>
      <c r="CX1019" s="22"/>
      <c r="CY1019" s="22"/>
      <c r="CZ1019" s="22"/>
      <c r="DA1019" s="22"/>
      <c r="DB1019" s="22"/>
      <c r="DC1019" s="22"/>
      <c r="DD1019" s="22"/>
    </row>
    <row r="1020" spans="1:108" s="68" customFormat="1" ht="12.75">
      <c r="A1020" s="22"/>
      <c r="B1020" s="22"/>
      <c r="C1020" s="22"/>
      <c r="D1020" s="38"/>
      <c r="E1020" s="22"/>
      <c r="F1020" s="22"/>
      <c r="G1020" s="22"/>
      <c r="H1020" s="67"/>
      <c r="I1020" s="22"/>
      <c r="J1020" s="22"/>
      <c r="K1020" s="22"/>
      <c r="L1020" s="22"/>
      <c r="M1020" s="22"/>
      <c r="N1020" s="22"/>
      <c r="O1020" s="22"/>
      <c r="P1020" s="22"/>
      <c r="Q1020" s="22"/>
      <c r="R1020" s="22"/>
      <c r="S1020" s="22"/>
      <c r="T1020" s="22"/>
      <c r="U1020" s="22"/>
      <c r="V1020" s="22"/>
      <c r="W1020" s="22"/>
      <c r="X1020" s="22"/>
      <c r="Y1020" s="22"/>
      <c r="Z1020" s="22"/>
      <c r="AA1020" s="22"/>
      <c r="AB1020" s="22"/>
      <c r="AC1020" s="22"/>
      <c r="AD1020" s="22"/>
      <c r="AE1020" s="22"/>
      <c r="AF1020" s="22"/>
      <c r="AG1020" s="22"/>
      <c r="AH1020" s="22"/>
      <c r="AI1020" s="22"/>
      <c r="AJ1020" s="22"/>
      <c r="AK1020" s="22"/>
      <c r="AL1020" s="22"/>
      <c r="AM1020" s="22"/>
      <c r="AN1020" s="22"/>
      <c r="AO1020" s="22"/>
      <c r="AP1020" s="22"/>
      <c r="AQ1020" s="22"/>
      <c r="AR1020" s="22"/>
      <c r="AS1020" s="22"/>
      <c r="AT1020" s="22"/>
      <c r="AU1020" s="22"/>
      <c r="AV1020" s="22"/>
      <c r="AW1020" s="22"/>
      <c r="AX1020" s="22"/>
      <c r="AY1020" s="22"/>
      <c r="AZ1020" s="22"/>
      <c r="BA1020" s="22"/>
      <c r="BB1020" s="22"/>
      <c r="BC1020" s="22"/>
      <c r="BD1020" s="22"/>
      <c r="BE1020" s="22"/>
      <c r="BF1020" s="22"/>
      <c r="BG1020" s="22"/>
      <c r="BH1020" s="22"/>
      <c r="BI1020" s="22"/>
      <c r="BJ1020" s="22"/>
      <c r="BK1020" s="22"/>
      <c r="BL1020" s="22"/>
      <c r="BM1020" s="22"/>
      <c r="BN1020" s="22"/>
      <c r="BO1020" s="22"/>
      <c r="BP1020" s="22"/>
      <c r="BQ1020" s="22"/>
      <c r="BR1020" s="22"/>
      <c r="BS1020" s="22"/>
      <c r="BT1020" s="22"/>
      <c r="BU1020" s="22"/>
      <c r="BV1020" s="22"/>
      <c r="BW1020" s="22"/>
      <c r="BX1020" s="22"/>
      <c r="BY1020" s="22"/>
      <c r="BZ1020" s="22"/>
      <c r="CA1020" s="22"/>
      <c r="CB1020" s="22"/>
      <c r="CC1020" s="22"/>
      <c r="CD1020" s="22"/>
      <c r="CE1020" s="22"/>
      <c r="CF1020" s="22"/>
      <c r="CG1020" s="22"/>
      <c r="CH1020" s="22"/>
      <c r="CI1020" s="22"/>
      <c r="CJ1020" s="22"/>
      <c r="CK1020" s="22"/>
      <c r="CL1020" s="22"/>
      <c r="CM1020" s="22"/>
      <c r="CN1020" s="22"/>
      <c r="CO1020" s="22"/>
      <c r="CP1020" s="22"/>
      <c r="CQ1020" s="22"/>
      <c r="CR1020" s="22"/>
      <c r="CS1020" s="22"/>
      <c r="CT1020" s="22"/>
      <c r="CU1020" s="22"/>
      <c r="CV1020" s="22"/>
      <c r="CW1020" s="22"/>
      <c r="CX1020" s="22"/>
      <c r="CY1020" s="22"/>
      <c r="CZ1020" s="22"/>
      <c r="DA1020" s="22"/>
      <c r="DB1020" s="22"/>
      <c r="DC1020" s="22"/>
      <c r="DD1020" s="22"/>
    </row>
    <row r="1021" spans="1:108" s="68" customFormat="1" ht="12.75">
      <c r="A1021" s="22"/>
      <c r="B1021" s="22"/>
      <c r="C1021" s="22"/>
      <c r="D1021" s="38"/>
      <c r="E1021" s="22"/>
      <c r="F1021" s="22"/>
      <c r="G1021" s="22"/>
      <c r="H1021" s="67"/>
      <c r="I1021" s="22"/>
      <c r="J1021" s="22"/>
      <c r="K1021" s="22"/>
      <c r="L1021" s="22"/>
      <c r="M1021" s="22"/>
      <c r="N1021" s="22"/>
      <c r="O1021" s="22"/>
      <c r="P1021" s="22"/>
      <c r="Q1021" s="22"/>
      <c r="R1021" s="22"/>
      <c r="S1021" s="22"/>
      <c r="T1021" s="22"/>
      <c r="U1021" s="22"/>
      <c r="V1021" s="22"/>
      <c r="W1021" s="22"/>
      <c r="X1021" s="22"/>
      <c r="Y1021" s="22"/>
      <c r="Z1021" s="22"/>
      <c r="AA1021" s="22"/>
      <c r="AB1021" s="22"/>
      <c r="AC1021" s="22"/>
      <c r="AD1021" s="22"/>
      <c r="AE1021" s="22"/>
      <c r="AF1021" s="22"/>
      <c r="AG1021" s="22"/>
      <c r="AH1021" s="22"/>
      <c r="AI1021" s="22"/>
      <c r="AJ1021" s="22"/>
      <c r="AK1021" s="22"/>
      <c r="AL1021" s="22"/>
      <c r="AM1021" s="22"/>
      <c r="AN1021" s="22"/>
      <c r="AO1021" s="22"/>
      <c r="AP1021" s="22"/>
      <c r="AQ1021" s="22"/>
      <c r="AR1021" s="22"/>
      <c r="AS1021" s="22"/>
      <c r="AT1021" s="22"/>
      <c r="AU1021" s="22"/>
      <c r="AV1021" s="22"/>
      <c r="AW1021" s="22"/>
      <c r="AX1021" s="22"/>
      <c r="AY1021" s="22"/>
      <c r="AZ1021" s="22"/>
      <c r="BA1021" s="22"/>
      <c r="BB1021" s="22"/>
      <c r="BC1021" s="22"/>
      <c r="BD1021" s="22"/>
      <c r="BE1021" s="22"/>
      <c r="BF1021" s="22"/>
      <c r="BG1021" s="22"/>
      <c r="BH1021" s="22"/>
      <c r="BI1021" s="22"/>
      <c r="BJ1021" s="22"/>
      <c r="BK1021" s="22"/>
      <c r="BL1021" s="22"/>
      <c r="BM1021" s="22"/>
      <c r="BN1021" s="22"/>
      <c r="BO1021" s="22"/>
      <c r="BP1021" s="22"/>
      <c r="BQ1021" s="22"/>
      <c r="BR1021" s="22"/>
      <c r="BS1021" s="22"/>
      <c r="BT1021" s="22"/>
      <c r="BU1021" s="22"/>
      <c r="BV1021" s="22"/>
      <c r="BW1021" s="22"/>
      <c r="BX1021" s="22"/>
      <c r="BY1021" s="22"/>
      <c r="BZ1021" s="22"/>
      <c r="CA1021" s="22"/>
      <c r="CB1021" s="22"/>
      <c r="CC1021" s="22"/>
      <c r="CD1021" s="22"/>
      <c r="CE1021" s="22"/>
      <c r="CF1021" s="22"/>
      <c r="CG1021" s="22"/>
      <c r="CH1021" s="22"/>
      <c r="CI1021" s="22"/>
      <c r="CJ1021" s="22"/>
      <c r="CK1021" s="22"/>
      <c r="CL1021" s="22"/>
      <c r="CM1021" s="22"/>
      <c r="CN1021" s="22"/>
      <c r="CO1021" s="22"/>
      <c r="CP1021" s="22"/>
      <c r="CQ1021" s="22"/>
      <c r="CR1021" s="22"/>
      <c r="CS1021" s="22"/>
      <c r="CT1021" s="22"/>
      <c r="CU1021" s="22"/>
      <c r="CV1021" s="22"/>
      <c r="CW1021" s="22"/>
      <c r="CX1021" s="22"/>
      <c r="CY1021" s="22"/>
      <c r="CZ1021" s="22"/>
      <c r="DA1021" s="22"/>
      <c r="DB1021" s="22"/>
      <c r="DC1021" s="22"/>
      <c r="DD1021" s="22"/>
    </row>
    <row r="1022" spans="1:108" s="68" customFormat="1" ht="12.75">
      <c r="A1022" s="22"/>
      <c r="B1022" s="22"/>
      <c r="C1022" s="22"/>
      <c r="D1022" s="38"/>
      <c r="E1022" s="22"/>
      <c r="F1022" s="22"/>
      <c r="G1022" s="22"/>
      <c r="H1022" s="67"/>
      <c r="I1022" s="22"/>
      <c r="J1022" s="22"/>
      <c r="K1022" s="22"/>
      <c r="L1022" s="22"/>
      <c r="M1022" s="22"/>
      <c r="N1022" s="22"/>
      <c r="O1022" s="22"/>
      <c r="P1022" s="22"/>
      <c r="Q1022" s="22"/>
      <c r="R1022" s="22"/>
      <c r="S1022" s="22"/>
      <c r="T1022" s="22"/>
      <c r="U1022" s="22"/>
      <c r="V1022" s="22"/>
      <c r="W1022" s="22"/>
      <c r="X1022" s="22"/>
      <c r="Y1022" s="22"/>
      <c r="Z1022" s="22"/>
      <c r="AA1022" s="22"/>
      <c r="AB1022" s="22"/>
      <c r="AC1022" s="22"/>
      <c r="AD1022" s="22"/>
      <c r="AE1022" s="22"/>
      <c r="AF1022" s="22"/>
      <c r="AG1022" s="22"/>
      <c r="AH1022" s="22"/>
      <c r="AI1022" s="22"/>
      <c r="AJ1022" s="22"/>
      <c r="AK1022" s="22"/>
      <c r="AL1022" s="22"/>
      <c r="AM1022" s="22"/>
      <c r="AN1022" s="22"/>
      <c r="AO1022" s="22"/>
      <c r="AP1022" s="22"/>
      <c r="AQ1022" s="22"/>
      <c r="AR1022" s="22"/>
      <c r="AS1022" s="22"/>
      <c r="AT1022" s="22"/>
      <c r="AU1022" s="22"/>
      <c r="AV1022" s="22"/>
      <c r="AW1022" s="22"/>
      <c r="AX1022" s="22"/>
      <c r="AY1022" s="22"/>
      <c r="AZ1022" s="22"/>
      <c r="BA1022" s="22"/>
      <c r="BB1022" s="22"/>
      <c r="BC1022" s="22"/>
      <c r="BD1022" s="22"/>
      <c r="BE1022" s="22"/>
      <c r="BF1022" s="22"/>
      <c r="BG1022" s="22"/>
      <c r="BH1022" s="22"/>
      <c r="BI1022" s="22"/>
      <c r="BJ1022" s="22"/>
      <c r="BK1022" s="22"/>
      <c r="BL1022" s="22"/>
      <c r="BM1022" s="22"/>
      <c r="BN1022" s="22"/>
      <c r="BO1022" s="22"/>
      <c r="BP1022" s="22"/>
      <c r="BQ1022" s="22"/>
      <c r="BR1022" s="22"/>
      <c r="BS1022" s="22"/>
      <c r="BT1022" s="22"/>
      <c r="BU1022" s="22"/>
      <c r="BV1022" s="22"/>
      <c r="BW1022" s="22"/>
      <c r="BX1022" s="22"/>
      <c r="BY1022" s="22"/>
      <c r="BZ1022" s="22"/>
      <c r="CA1022" s="22"/>
      <c r="CB1022" s="22"/>
      <c r="CC1022" s="22"/>
      <c r="CD1022" s="22"/>
      <c r="CE1022" s="22"/>
      <c r="CF1022" s="22"/>
      <c r="CG1022" s="22"/>
      <c r="CH1022" s="22"/>
      <c r="CI1022" s="22"/>
      <c r="CJ1022" s="22"/>
      <c r="CK1022" s="22"/>
      <c r="CL1022" s="22"/>
      <c r="CM1022" s="22"/>
      <c r="CN1022" s="22"/>
      <c r="CO1022" s="22"/>
      <c r="CP1022" s="22"/>
      <c r="CQ1022" s="22"/>
      <c r="CR1022" s="22"/>
      <c r="CS1022" s="22"/>
      <c r="CT1022" s="22"/>
      <c r="CU1022" s="22"/>
      <c r="CV1022" s="22"/>
      <c r="CW1022" s="22"/>
      <c r="CX1022" s="22"/>
      <c r="CY1022" s="22"/>
      <c r="CZ1022" s="22"/>
      <c r="DA1022" s="22"/>
      <c r="DB1022" s="22"/>
      <c r="DC1022" s="22"/>
      <c r="DD1022" s="22"/>
    </row>
    <row r="1023" spans="1:108" s="68" customFormat="1" ht="12.75">
      <c r="A1023" s="22"/>
      <c r="B1023" s="22"/>
      <c r="C1023" s="22"/>
      <c r="D1023" s="38"/>
      <c r="E1023" s="22"/>
      <c r="F1023" s="22"/>
      <c r="G1023" s="22"/>
      <c r="H1023" s="67"/>
      <c r="I1023" s="22"/>
      <c r="J1023" s="22"/>
      <c r="K1023" s="22"/>
      <c r="L1023" s="22"/>
      <c r="M1023" s="22"/>
      <c r="N1023" s="22"/>
      <c r="O1023" s="22"/>
      <c r="P1023" s="22"/>
      <c r="Q1023" s="22"/>
      <c r="R1023" s="22"/>
      <c r="S1023" s="22"/>
      <c r="T1023" s="22"/>
      <c r="U1023" s="22"/>
      <c r="V1023" s="22"/>
      <c r="W1023" s="22"/>
      <c r="X1023" s="22"/>
      <c r="Y1023" s="22"/>
      <c r="Z1023" s="22"/>
      <c r="AA1023" s="22"/>
      <c r="AB1023" s="22"/>
      <c r="AC1023" s="22"/>
      <c r="AD1023" s="22"/>
      <c r="AE1023" s="22"/>
      <c r="AF1023" s="22"/>
      <c r="AG1023" s="22"/>
      <c r="AH1023" s="22"/>
      <c r="AI1023" s="22"/>
      <c r="AJ1023" s="22"/>
      <c r="AK1023" s="22"/>
      <c r="AL1023" s="22"/>
      <c r="AM1023" s="22"/>
      <c r="AN1023" s="22"/>
      <c r="AO1023" s="22"/>
      <c r="AP1023" s="22"/>
      <c r="AQ1023" s="22"/>
      <c r="AR1023" s="22"/>
      <c r="AS1023" s="22"/>
      <c r="AT1023" s="22"/>
      <c r="AU1023" s="22"/>
      <c r="AV1023" s="22"/>
      <c r="AW1023" s="22"/>
      <c r="AX1023" s="22"/>
      <c r="AY1023" s="22"/>
      <c r="AZ1023" s="22"/>
      <c r="BA1023" s="22"/>
      <c r="BB1023" s="22"/>
      <c r="BC1023" s="22"/>
      <c r="BD1023" s="22"/>
      <c r="BE1023" s="22"/>
      <c r="BF1023" s="22"/>
      <c r="BG1023" s="22"/>
      <c r="BH1023" s="22"/>
      <c r="BI1023" s="22"/>
      <c r="BJ1023" s="22"/>
      <c r="BK1023" s="22"/>
      <c r="BL1023" s="22"/>
      <c r="BM1023" s="22"/>
      <c r="BN1023" s="22"/>
      <c r="BO1023" s="22"/>
      <c r="BP1023" s="22"/>
      <c r="BQ1023" s="22"/>
      <c r="BR1023" s="22"/>
      <c r="BS1023" s="22"/>
      <c r="BT1023" s="22"/>
      <c r="BU1023" s="22"/>
      <c r="BV1023" s="22"/>
      <c r="BW1023" s="22"/>
      <c r="BX1023" s="22"/>
      <c r="BY1023" s="22"/>
      <c r="BZ1023" s="22"/>
      <c r="CA1023" s="22"/>
      <c r="CB1023" s="22"/>
      <c r="CC1023" s="22"/>
      <c r="CD1023" s="22"/>
      <c r="CE1023" s="22"/>
      <c r="CF1023" s="22"/>
      <c r="CG1023" s="22"/>
      <c r="CH1023" s="22"/>
      <c r="CI1023" s="22"/>
      <c r="CJ1023" s="22"/>
      <c r="CK1023" s="22"/>
      <c r="CL1023" s="22"/>
      <c r="CM1023" s="22"/>
      <c r="CN1023" s="22"/>
      <c r="CO1023" s="22"/>
      <c r="CP1023" s="22"/>
      <c r="CQ1023" s="22"/>
      <c r="CR1023" s="22"/>
      <c r="CS1023" s="22"/>
      <c r="CT1023" s="22"/>
      <c r="CU1023" s="22"/>
      <c r="CV1023" s="22"/>
      <c r="CW1023" s="22"/>
      <c r="CX1023" s="22"/>
      <c r="CY1023" s="22"/>
      <c r="CZ1023" s="22"/>
      <c r="DA1023" s="22"/>
      <c r="DB1023" s="22"/>
      <c r="DC1023" s="22"/>
      <c r="DD1023" s="22"/>
    </row>
    <row r="1024" spans="1:108" s="68" customFormat="1" ht="12.75">
      <c r="A1024" s="22"/>
      <c r="B1024" s="22"/>
      <c r="C1024" s="22"/>
      <c r="D1024" s="38"/>
      <c r="E1024" s="22"/>
      <c r="F1024" s="22"/>
      <c r="G1024" s="22"/>
      <c r="H1024" s="67"/>
      <c r="I1024" s="22"/>
      <c r="J1024" s="22"/>
      <c r="K1024" s="22"/>
      <c r="L1024" s="22"/>
      <c r="M1024" s="22"/>
      <c r="N1024" s="22"/>
      <c r="O1024" s="22"/>
      <c r="P1024" s="22"/>
      <c r="Q1024" s="22"/>
      <c r="R1024" s="22"/>
      <c r="S1024" s="22"/>
      <c r="T1024" s="22"/>
      <c r="U1024" s="22"/>
      <c r="V1024" s="22"/>
      <c r="W1024" s="22"/>
      <c r="X1024" s="22"/>
      <c r="Y1024" s="22"/>
      <c r="Z1024" s="22"/>
      <c r="AA1024" s="22"/>
      <c r="AB1024" s="22"/>
      <c r="AC1024" s="22"/>
      <c r="AD1024" s="22"/>
      <c r="AE1024" s="22"/>
      <c r="AF1024" s="22"/>
      <c r="AG1024" s="22"/>
      <c r="AH1024" s="22"/>
      <c r="AI1024" s="22"/>
      <c r="AJ1024" s="22"/>
      <c r="AK1024" s="22"/>
      <c r="AL1024" s="22"/>
      <c r="AM1024" s="22"/>
      <c r="AN1024" s="22"/>
      <c r="AO1024" s="22"/>
      <c r="AP1024" s="22"/>
      <c r="AQ1024" s="22"/>
      <c r="AR1024" s="22"/>
      <c r="AS1024" s="22"/>
      <c r="AT1024" s="22"/>
      <c r="AU1024" s="22"/>
      <c r="AV1024" s="22"/>
      <c r="AW1024" s="22"/>
      <c r="AX1024" s="22"/>
      <c r="AY1024" s="22"/>
      <c r="AZ1024" s="22"/>
      <c r="BA1024" s="22"/>
      <c r="BB1024" s="22"/>
      <c r="BC1024" s="22"/>
      <c r="BD1024" s="22"/>
      <c r="BE1024" s="22"/>
      <c r="BF1024" s="22"/>
      <c r="BG1024" s="22"/>
      <c r="BH1024" s="22"/>
      <c r="BI1024" s="22"/>
      <c r="BJ1024" s="22"/>
      <c r="BK1024" s="22"/>
      <c r="BL1024" s="22"/>
      <c r="BM1024" s="22"/>
      <c r="BN1024" s="22"/>
      <c r="BO1024" s="22"/>
      <c r="BP1024" s="22"/>
      <c r="BQ1024" s="22"/>
      <c r="BR1024" s="22"/>
      <c r="BS1024" s="22"/>
      <c r="BT1024" s="22"/>
      <c r="BU1024" s="22"/>
      <c r="BV1024" s="22"/>
      <c r="BW1024" s="22"/>
      <c r="BX1024" s="22"/>
      <c r="BY1024" s="22"/>
      <c r="BZ1024" s="22"/>
      <c r="CA1024" s="22"/>
      <c r="CB1024" s="22"/>
      <c r="CC1024" s="22"/>
      <c r="CD1024" s="22"/>
      <c r="CE1024" s="22"/>
      <c r="CF1024" s="22"/>
      <c r="CG1024" s="22"/>
      <c r="CH1024" s="22"/>
      <c r="CI1024" s="22"/>
      <c r="CJ1024" s="22"/>
      <c r="CK1024" s="22"/>
      <c r="CL1024" s="22"/>
      <c r="CM1024" s="22"/>
      <c r="CN1024" s="22"/>
      <c r="CO1024" s="22"/>
      <c r="CP1024" s="22"/>
      <c r="CQ1024" s="22"/>
      <c r="CR1024" s="22"/>
      <c r="CS1024" s="22"/>
      <c r="CT1024" s="22"/>
      <c r="CU1024" s="22"/>
      <c r="CV1024" s="22"/>
      <c r="CW1024" s="22"/>
      <c r="CX1024" s="22"/>
      <c r="CY1024" s="22"/>
      <c r="CZ1024" s="22"/>
      <c r="DA1024" s="22"/>
      <c r="DB1024" s="22"/>
      <c r="DC1024" s="22"/>
      <c r="DD1024" s="22"/>
    </row>
    <row r="1025" spans="1:108" s="68" customFormat="1" ht="12.75">
      <c r="A1025" s="22"/>
      <c r="B1025" s="22"/>
      <c r="C1025" s="22"/>
      <c r="D1025" s="38"/>
      <c r="E1025" s="22"/>
      <c r="F1025" s="22"/>
      <c r="G1025" s="22"/>
      <c r="H1025" s="67"/>
      <c r="I1025" s="22"/>
      <c r="J1025" s="22"/>
      <c r="K1025" s="22"/>
      <c r="L1025" s="22"/>
      <c r="M1025" s="22"/>
      <c r="N1025" s="22"/>
      <c r="O1025" s="22"/>
      <c r="P1025" s="22"/>
      <c r="Q1025" s="22"/>
      <c r="R1025" s="22"/>
      <c r="S1025" s="22"/>
      <c r="T1025" s="22"/>
      <c r="U1025" s="22"/>
      <c r="V1025" s="22"/>
      <c r="W1025" s="22"/>
      <c r="X1025" s="22"/>
      <c r="Y1025" s="22"/>
      <c r="Z1025" s="22"/>
      <c r="AA1025" s="22"/>
      <c r="AB1025" s="22"/>
      <c r="AC1025" s="22"/>
      <c r="AD1025" s="22"/>
      <c r="AE1025" s="22"/>
      <c r="AF1025" s="22"/>
      <c r="AG1025" s="22"/>
      <c r="AH1025" s="22"/>
      <c r="AI1025" s="22"/>
      <c r="AJ1025" s="22"/>
      <c r="AK1025" s="22"/>
      <c r="AL1025" s="22"/>
      <c r="AM1025" s="22"/>
      <c r="AN1025" s="22"/>
      <c r="AO1025" s="22"/>
      <c r="AP1025" s="22"/>
      <c r="AQ1025" s="22"/>
      <c r="AR1025" s="22"/>
      <c r="AS1025" s="22"/>
      <c r="AT1025" s="22"/>
      <c r="AU1025" s="22"/>
      <c r="AV1025" s="22"/>
      <c r="AW1025" s="22"/>
      <c r="AX1025" s="22"/>
      <c r="AY1025" s="22"/>
      <c r="AZ1025" s="22"/>
      <c r="BA1025" s="22"/>
      <c r="BB1025" s="22"/>
      <c r="BC1025" s="22"/>
      <c r="BD1025" s="22"/>
      <c r="BE1025" s="22"/>
      <c r="BF1025" s="22"/>
      <c r="BG1025" s="22"/>
      <c r="BH1025" s="22"/>
      <c r="BI1025" s="22"/>
      <c r="BJ1025" s="22"/>
      <c r="BK1025" s="22"/>
      <c r="BL1025" s="22"/>
      <c r="BM1025" s="22"/>
      <c r="BN1025" s="22"/>
      <c r="BO1025" s="22"/>
      <c r="BP1025" s="22"/>
      <c r="BQ1025" s="22"/>
      <c r="BR1025" s="22"/>
      <c r="BS1025" s="22"/>
      <c r="BT1025" s="22"/>
      <c r="BU1025" s="22"/>
      <c r="BV1025" s="22"/>
      <c r="BW1025" s="22"/>
      <c r="BX1025" s="22"/>
      <c r="BY1025" s="22"/>
      <c r="BZ1025" s="22"/>
      <c r="CA1025" s="22"/>
      <c r="CB1025" s="22"/>
      <c r="CC1025" s="22"/>
      <c r="CD1025" s="22"/>
      <c r="CE1025" s="22"/>
      <c r="CF1025" s="22"/>
      <c r="CG1025" s="22"/>
      <c r="CH1025" s="22"/>
      <c r="CI1025" s="22"/>
      <c r="CJ1025" s="22"/>
      <c r="CK1025" s="22"/>
      <c r="CL1025" s="22"/>
      <c r="CM1025" s="22"/>
      <c r="CN1025" s="22"/>
      <c r="CO1025" s="22"/>
      <c r="CP1025" s="22"/>
      <c r="CQ1025" s="22"/>
      <c r="CR1025" s="22"/>
      <c r="CS1025" s="22"/>
      <c r="CT1025" s="22"/>
      <c r="CU1025" s="22"/>
      <c r="CV1025" s="22"/>
      <c r="CW1025" s="22"/>
      <c r="CX1025" s="22"/>
      <c r="CY1025" s="22"/>
      <c r="CZ1025" s="22"/>
      <c r="DA1025" s="22"/>
      <c r="DB1025" s="22"/>
      <c r="DC1025" s="22"/>
      <c r="DD1025" s="22"/>
    </row>
    <row r="1026" spans="1:108" s="68" customFormat="1" ht="12.75">
      <c r="A1026" s="22"/>
      <c r="B1026" s="22"/>
      <c r="C1026" s="22"/>
      <c r="D1026" s="38"/>
      <c r="E1026" s="22"/>
      <c r="F1026" s="22"/>
      <c r="G1026" s="22"/>
      <c r="H1026" s="67"/>
      <c r="I1026" s="22"/>
      <c r="J1026" s="22"/>
      <c r="K1026" s="22"/>
      <c r="L1026" s="22"/>
      <c r="M1026" s="22"/>
      <c r="N1026" s="22"/>
      <c r="O1026" s="22"/>
      <c r="P1026" s="22"/>
      <c r="Q1026" s="22"/>
      <c r="R1026" s="22"/>
      <c r="S1026" s="22"/>
      <c r="T1026" s="22"/>
      <c r="U1026" s="22"/>
      <c r="V1026" s="22"/>
      <c r="W1026" s="22"/>
      <c r="X1026" s="22"/>
      <c r="Y1026" s="22"/>
      <c r="Z1026" s="22"/>
      <c r="AA1026" s="22"/>
      <c r="AB1026" s="22"/>
      <c r="AC1026" s="22"/>
      <c r="AD1026" s="22"/>
      <c r="AE1026" s="22"/>
      <c r="AF1026" s="22"/>
      <c r="AG1026" s="22"/>
      <c r="AH1026" s="22"/>
      <c r="AI1026" s="22"/>
      <c r="AJ1026" s="22"/>
      <c r="AK1026" s="22"/>
      <c r="AL1026" s="22"/>
      <c r="AM1026" s="22"/>
      <c r="AN1026" s="22"/>
      <c r="AO1026" s="22"/>
      <c r="AP1026" s="22"/>
      <c r="AQ1026" s="22"/>
      <c r="AR1026" s="22"/>
      <c r="AS1026" s="22"/>
      <c r="AT1026" s="22"/>
      <c r="AU1026" s="22"/>
      <c r="AV1026" s="22"/>
      <c r="AW1026" s="22"/>
      <c r="AX1026" s="22"/>
      <c r="AY1026" s="22"/>
      <c r="AZ1026" s="22"/>
      <c r="BA1026" s="22"/>
      <c r="BB1026" s="22"/>
      <c r="BC1026" s="22"/>
      <c r="BD1026" s="22"/>
      <c r="BE1026" s="22"/>
      <c r="BF1026" s="22"/>
      <c r="BG1026" s="22"/>
      <c r="BH1026" s="22"/>
      <c r="BI1026" s="22"/>
      <c r="BJ1026" s="22"/>
      <c r="BK1026" s="22"/>
      <c r="BL1026" s="22"/>
      <c r="BM1026" s="22"/>
      <c r="BN1026" s="22"/>
      <c r="BO1026" s="22"/>
      <c r="BP1026" s="22"/>
      <c r="BQ1026" s="22"/>
      <c r="BR1026" s="22"/>
      <c r="BS1026" s="22"/>
      <c r="BT1026" s="22"/>
      <c r="BU1026" s="22"/>
      <c r="BV1026" s="22"/>
      <c r="BW1026" s="22"/>
      <c r="BX1026" s="22"/>
      <c r="BY1026" s="22"/>
      <c r="BZ1026" s="22"/>
      <c r="CA1026" s="22"/>
      <c r="CB1026" s="22"/>
      <c r="CC1026" s="22"/>
      <c r="CD1026" s="22"/>
      <c r="CE1026" s="22"/>
      <c r="CF1026" s="22"/>
      <c r="CG1026" s="22"/>
      <c r="CH1026" s="22"/>
      <c r="CI1026" s="22"/>
      <c r="CJ1026" s="22"/>
      <c r="CK1026" s="22"/>
      <c r="CL1026" s="22"/>
      <c r="CM1026" s="22"/>
      <c r="CN1026" s="22"/>
      <c r="CO1026" s="22"/>
      <c r="CP1026" s="22"/>
      <c r="CQ1026" s="22"/>
      <c r="CR1026" s="22"/>
      <c r="CS1026" s="22"/>
      <c r="CT1026" s="22"/>
      <c r="CU1026" s="22"/>
      <c r="CV1026" s="22"/>
      <c r="CW1026" s="22"/>
      <c r="CX1026" s="22"/>
      <c r="CY1026" s="22"/>
      <c r="CZ1026" s="22"/>
      <c r="DA1026" s="22"/>
      <c r="DB1026" s="22"/>
      <c r="DC1026" s="22"/>
      <c r="DD1026" s="22"/>
    </row>
    <row r="1027" spans="1:108" s="68" customFormat="1" ht="12.75">
      <c r="A1027" s="22"/>
      <c r="B1027" s="22"/>
      <c r="C1027" s="22"/>
      <c r="D1027" s="38"/>
      <c r="E1027" s="22"/>
      <c r="F1027" s="22"/>
      <c r="G1027" s="22"/>
      <c r="H1027" s="67"/>
      <c r="I1027" s="22"/>
      <c r="J1027" s="22"/>
      <c r="K1027" s="22"/>
      <c r="L1027" s="22"/>
      <c r="M1027" s="22"/>
      <c r="N1027" s="22"/>
      <c r="O1027" s="22"/>
      <c r="P1027" s="22"/>
      <c r="Q1027" s="22"/>
      <c r="R1027" s="22"/>
      <c r="S1027" s="22"/>
      <c r="T1027" s="22"/>
      <c r="U1027" s="22"/>
      <c r="V1027" s="22"/>
      <c r="W1027" s="22"/>
      <c r="X1027" s="22"/>
      <c r="Y1027" s="22"/>
      <c r="Z1027" s="22"/>
      <c r="AA1027" s="22"/>
      <c r="AB1027" s="22"/>
      <c r="AC1027" s="22"/>
      <c r="AD1027" s="22"/>
      <c r="AE1027" s="22"/>
      <c r="AF1027" s="22"/>
      <c r="AG1027" s="22"/>
      <c r="AH1027" s="22"/>
      <c r="AI1027" s="22"/>
      <c r="AJ1027" s="22"/>
      <c r="AK1027" s="22"/>
      <c r="AL1027" s="22"/>
      <c r="AM1027" s="22"/>
      <c r="AN1027" s="22"/>
      <c r="AO1027" s="22"/>
      <c r="AP1027" s="22"/>
      <c r="AQ1027" s="22"/>
      <c r="AR1027" s="22"/>
      <c r="AS1027" s="22"/>
      <c r="AT1027" s="22"/>
      <c r="AU1027" s="22"/>
      <c r="AV1027" s="22"/>
      <c r="AW1027" s="22"/>
      <c r="AX1027" s="22"/>
      <c r="AY1027" s="22"/>
      <c r="AZ1027" s="22"/>
      <c r="BA1027" s="22"/>
      <c r="BB1027" s="22"/>
      <c r="BC1027" s="22"/>
      <c r="BD1027" s="22"/>
      <c r="BE1027" s="22"/>
      <c r="BF1027" s="22"/>
      <c r="BG1027" s="22"/>
      <c r="BH1027" s="22"/>
      <c r="BI1027" s="22"/>
      <c r="BJ1027" s="22"/>
      <c r="BK1027" s="22"/>
      <c r="BL1027" s="22"/>
      <c r="BM1027" s="22"/>
      <c r="BN1027" s="22"/>
      <c r="BO1027" s="22"/>
      <c r="BP1027" s="22"/>
      <c r="BQ1027" s="22"/>
      <c r="BR1027" s="22"/>
      <c r="BS1027" s="22"/>
      <c r="BT1027" s="22"/>
      <c r="BU1027" s="22"/>
      <c r="BV1027" s="22"/>
      <c r="BW1027" s="22"/>
      <c r="BX1027" s="22"/>
      <c r="BY1027" s="22"/>
      <c r="BZ1027" s="22"/>
      <c r="CA1027" s="22"/>
      <c r="CB1027" s="22"/>
      <c r="CC1027" s="22"/>
      <c r="CD1027" s="22"/>
      <c r="CE1027" s="22"/>
      <c r="CF1027" s="22"/>
      <c r="CG1027" s="22"/>
      <c r="CH1027" s="22"/>
      <c r="CI1027" s="22"/>
      <c r="CJ1027" s="22"/>
      <c r="CK1027" s="22"/>
      <c r="CL1027" s="22"/>
      <c r="CM1027" s="22"/>
      <c r="CN1027" s="22"/>
      <c r="CO1027" s="22"/>
      <c r="CP1027" s="22"/>
      <c r="CQ1027" s="22"/>
      <c r="CR1027" s="22"/>
      <c r="CS1027" s="22"/>
      <c r="CT1027" s="22"/>
      <c r="CU1027" s="22"/>
      <c r="CV1027" s="22"/>
      <c r="CW1027" s="22"/>
      <c r="CX1027" s="22"/>
      <c r="CY1027" s="22"/>
      <c r="CZ1027" s="22"/>
      <c r="DA1027" s="22"/>
      <c r="DB1027" s="22"/>
      <c r="DC1027" s="22"/>
      <c r="DD1027" s="22"/>
    </row>
    <row r="1028" spans="1:108" s="68" customFormat="1" ht="12.75">
      <c r="A1028" s="22"/>
      <c r="B1028" s="22"/>
      <c r="C1028" s="22"/>
      <c r="D1028" s="38"/>
      <c r="E1028" s="22"/>
      <c r="F1028" s="22"/>
      <c r="G1028" s="22"/>
      <c r="H1028" s="67"/>
      <c r="I1028" s="22"/>
      <c r="J1028" s="22"/>
      <c r="K1028" s="22"/>
      <c r="L1028" s="22"/>
      <c r="M1028" s="22"/>
      <c r="N1028" s="22"/>
      <c r="O1028" s="22"/>
      <c r="P1028" s="22"/>
      <c r="Q1028" s="22"/>
      <c r="R1028" s="22"/>
      <c r="S1028" s="22"/>
      <c r="T1028" s="22"/>
      <c r="U1028" s="22"/>
      <c r="V1028" s="22"/>
      <c r="W1028" s="22"/>
      <c r="X1028" s="22"/>
      <c r="Y1028" s="22"/>
      <c r="Z1028" s="22"/>
      <c r="AA1028" s="22"/>
      <c r="AB1028" s="22"/>
      <c r="AC1028" s="22"/>
      <c r="AD1028" s="22"/>
      <c r="AE1028" s="22"/>
      <c r="AF1028" s="22"/>
      <c r="AG1028" s="22"/>
      <c r="AH1028" s="22"/>
      <c r="AI1028" s="22"/>
      <c r="AJ1028" s="22"/>
      <c r="AK1028" s="22"/>
      <c r="AL1028" s="22"/>
      <c r="AM1028" s="22"/>
      <c r="AN1028" s="22"/>
      <c r="AO1028" s="22"/>
      <c r="AP1028" s="22"/>
      <c r="AQ1028" s="22"/>
      <c r="AR1028" s="22"/>
      <c r="AS1028" s="22"/>
      <c r="AT1028" s="22"/>
      <c r="AU1028" s="22"/>
      <c r="AV1028" s="22"/>
      <c r="AW1028" s="22"/>
      <c r="AX1028" s="22"/>
      <c r="AY1028" s="22"/>
      <c r="AZ1028" s="22"/>
      <c r="BA1028" s="22"/>
      <c r="BB1028" s="22"/>
      <c r="BC1028" s="22"/>
      <c r="BD1028" s="22"/>
      <c r="BE1028" s="22"/>
      <c r="BF1028" s="22"/>
      <c r="BG1028" s="22"/>
      <c r="BH1028" s="22"/>
      <c r="BI1028" s="22"/>
      <c r="BJ1028" s="22"/>
      <c r="BK1028" s="22"/>
      <c r="BL1028" s="22"/>
      <c r="BM1028" s="22"/>
      <c r="BN1028" s="22"/>
      <c r="BO1028" s="22"/>
      <c r="BP1028" s="22"/>
      <c r="BQ1028" s="22"/>
      <c r="BR1028" s="22"/>
      <c r="BS1028" s="22"/>
      <c r="BT1028" s="22"/>
      <c r="BU1028" s="22"/>
      <c r="BV1028" s="22"/>
      <c r="BW1028" s="22"/>
      <c r="BX1028" s="22"/>
      <c r="BY1028" s="22"/>
      <c r="BZ1028" s="22"/>
      <c r="CA1028" s="22"/>
      <c r="CB1028" s="22"/>
      <c r="CC1028" s="22"/>
      <c r="CD1028" s="22"/>
      <c r="CE1028" s="22"/>
      <c r="CF1028" s="22"/>
      <c r="CG1028" s="22"/>
      <c r="CH1028" s="22"/>
      <c r="CI1028" s="22"/>
      <c r="CJ1028" s="22"/>
      <c r="CK1028" s="22"/>
      <c r="CL1028" s="22"/>
      <c r="CM1028" s="22"/>
      <c r="CN1028" s="22"/>
      <c r="CO1028" s="22"/>
      <c r="CP1028" s="22"/>
      <c r="CQ1028" s="22"/>
      <c r="CR1028" s="22"/>
      <c r="CS1028" s="22"/>
      <c r="CT1028" s="22"/>
      <c r="CU1028" s="22"/>
      <c r="CV1028" s="22"/>
      <c r="CW1028" s="22"/>
      <c r="CX1028" s="22"/>
      <c r="CY1028" s="22"/>
      <c r="CZ1028" s="22"/>
      <c r="DA1028" s="22"/>
      <c r="DB1028" s="22"/>
      <c r="DC1028" s="22"/>
      <c r="DD1028" s="22"/>
    </row>
    <row r="1029" spans="1:108" s="68" customFormat="1" ht="12.75">
      <c r="A1029" s="22"/>
      <c r="B1029" s="22"/>
      <c r="C1029" s="22"/>
      <c r="D1029" s="38"/>
      <c r="E1029" s="22"/>
      <c r="F1029" s="22"/>
      <c r="G1029" s="22"/>
      <c r="H1029" s="67"/>
      <c r="I1029" s="22"/>
      <c r="J1029" s="22"/>
      <c r="K1029" s="22"/>
      <c r="L1029" s="22"/>
      <c r="M1029" s="22"/>
      <c r="N1029" s="22"/>
      <c r="O1029" s="22"/>
      <c r="P1029" s="22"/>
      <c r="Q1029" s="22"/>
      <c r="R1029" s="22"/>
      <c r="S1029" s="22"/>
      <c r="T1029" s="22"/>
      <c r="U1029" s="22"/>
      <c r="V1029" s="22"/>
      <c r="W1029" s="22"/>
      <c r="X1029" s="22"/>
      <c r="Y1029" s="22"/>
      <c r="Z1029" s="22"/>
      <c r="AA1029" s="22"/>
      <c r="AB1029" s="22"/>
      <c r="AC1029" s="22"/>
      <c r="AD1029" s="22"/>
      <c r="AE1029" s="22"/>
      <c r="AF1029" s="22"/>
      <c r="AG1029" s="22"/>
      <c r="AH1029" s="22"/>
      <c r="AI1029" s="22"/>
      <c r="AJ1029" s="22"/>
      <c r="AK1029" s="22"/>
      <c r="AL1029" s="22"/>
      <c r="AM1029" s="22"/>
      <c r="AN1029" s="22"/>
      <c r="AO1029" s="22"/>
      <c r="AP1029" s="22"/>
      <c r="AQ1029" s="22"/>
      <c r="AR1029" s="22"/>
      <c r="AS1029" s="22"/>
      <c r="AT1029" s="22"/>
      <c r="AU1029" s="22"/>
      <c r="AV1029" s="22"/>
      <c r="AW1029" s="22"/>
      <c r="AX1029" s="22"/>
      <c r="AY1029" s="22"/>
      <c r="AZ1029" s="22"/>
      <c r="BA1029" s="22"/>
      <c r="BB1029" s="22"/>
      <c r="BC1029" s="22"/>
      <c r="BD1029" s="22"/>
      <c r="BE1029" s="22"/>
      <c r="BF1029" s="22"/>
      <c r="BG1029" s="22"/>
      <c r="BH1029" s="22"/>
      <c r="BI1029" s="22"/>
      <c r="BJ1029" s="22"/>
      <c r="BK1029" s="22"/>
      <c r="BL1029" s="22"/>
      <c r="BM1029" s="22"/>
      <c r="BN1029" s="22"/>
      <c r="BO1029" s="22"/>
      <c r="BP1029" s="22"/>
      <c r="BQ1029" s="22"/>
      <c r="BR1029" s="22"/>
      <c r="BS1029" s="22"/>
      <c r="BT1029" s="22"/>
      <c r="BU1029" s="22"/>
      <c r="BV1029" s="22"/>
      <c r="BW1029" s="22"/>
      <c r="BX1029" s="22"/>
      <c r="BY1029" s="22"/>
      <c r="BZ1029" s="22"/>
      <c r="CA1029" s="22"/>
      <c r="CB1029" s="22"/>
      <c r="CC1029" s="22"/>
      <c r="CD1029" s="22"/>
      <c r="CE1029" s="22"/>
      <c r="CF1029" s="22"/>
      <c r="CG1029" s="22"/>
      <c r="CH1029" s="22"/>
      <c r="CI1029" s="22"/>
      <c r="CJ1029" s="22"/>
      <c r="CK1029" s="22"/>
      <c r="CL1029" s="22"/>
      <c r="CM1029" s="22"/>
      <c r="CN1029" s="22"/>
      <c r="CO1029" s="22"/>
      <c r="CP1029" s="22"/>
      <c r="CQ1029" s="22"/>
      <c r="CR1029" s="22"/>
      <c r="CS1029" s="22"/>
      <c r="CT1029" s="22"/>
      <c r="CU1029" s="22"/>
      <c r="CV1029" s="22"/>
      <c r="CW1029" s="22"/>
      <c r="CX1029" s="22"/>
      <c r="CY1029" s="22"/>
      <c r="CZ1029" s="22"/>
      <c r="DA1029" s="22"/>
      <c r="DB1029" s="22"/>
      <c r="DC1029" s="22"/>
      <c r="DD1029" s="22"/>
    </row>
    <row r="1030" spans="1:108" s="68" customFormat="1" ht="12.75">
      <c r="A1030" s="22"/>
      <c r="B1030" s="22"/>
      <c r="C1030" s="22"/>
      <c r="D1030" s="38"/>
      <c r="E1030" s="22"/>
      <c r="F1030" s="22"/>
      <c r="G1030" s="22"/>
      <c r="H1030" s="67"/>
      <c r="I1030" s="22"/>
      <c r="J1030" s="22"/>
      <c r="K1030" s="22"/>
      <c r="L1030" s="22"/>
      <c r="M1030" s="22"/>
      <c r="N1030" s="22"/>
      <c r="O1030" s="22"/>
      <c r="P1030" s="22"/>
      <c r="Q1030" s="22"/>
      <c r="R1030" s="22"/>
      <c r="S1030" s="22"/>
      <c r="T1030" s="22"/>
      <c r="U1030" s="22"/>
      <c r="V1030" s="22"/>
      <c r="W1030" s="22"/>
      <c r="X1030" s="22"/>
      <c r="Y1030" s="22"/>
      <c r="Z1030" s="22"/>
      <c r="AA1030" s="22"/>
      <c r="AB1030" s="22"/>
      <c r="AC1030" s="22"/>
      <c r="AD1030" s="22"/>
      <c r="AE1030" s="22"/>
      <c r="AF1030" s="22"/>
      <c r="AG1030" s="22"/>
      <c r="AH1030" s="22"/>
      <c r="AI1030" s="22"/>
      <c r="AJ1030" s="22"/>
      <c r="AK1030" s="22"/>
      <c r="AL1030" s="22"/>
      <c r="AM1030" s="22"/>
      <c r="AN1030" s="22"/>
      <c r="AO1030" s="22"/>
      <c r="AP1030" s="22"/>
      <c r="AQ1030" s="22"/>
      <c r="AR1030" s="22"/>
      <c r="AS1030" s="22"/>
      <c r="AT1030" s="22"/>
      <c r="AU1030" s="22"/>
      <c r="AV1030" s="22"/>
      <c r="AW1030" s="22"/>
      <c r="AX1030" s="22"/>
      <c r="AY1030" s="22"/>
      <c r="AZ1030" s="22"/>
      <c r="BA1030" s="22"/>
      <c r="BB1030" s="22"/>
      <c r="BC1030" s="22"/>
      <c r="BD1030" s="22"/>
      <c r="BE1030" s="22"/>
      <c r="BF1030" s="22"/>
      <c r="BG1030" s="22"/>
      <c r="BH1030" s="22"/>
      <c r="BI1030" s="22"/>
      <c r="BJ1030" s="22"/>
      <c r="BK1030" s="22"/>
      <c r="BL1030" s="22"/>
      <c r="BM1030" s="22"/>
      <c r="BN1030" s="22"/>
      <c r="BO1030" s="22"/>
      <c r="BP1030" s="22"/>
      <c r="BQ1030" s="22"/>
      <c r="BR1030" s="22"/>
      <c r="BS1030" s="22"/>
      <c r="BT1030" s="22"/>
      <c r="BU1030" s="22"/>
      <c r="BV1030" s="22"/>
      <c r="BW1030" s="22"/>
      <c r="BX1030" s="22"/>
      <c r="BY1030" s="22"/>
      <c r="BZ1030" s="22"/>
      <c r="CA1030" s="22"/>
      <c r="CB1030" s="22"/>
      <c r="CC1030" s="22"/>
      <c r="CD1030" s="22"/>
      <c r="CE1030" s="22"/>
      <c r="CF1030" s="22"/>
      <c r="CG1030" s="22"/>
      <c r="CH1030" s="22"/>
      <c r="CI1030" s="22"/>
      <c r="CJ1030" s="22"/>
      <c r="CK1030" s="22"/>
      <c r="CL1030" s="22"/>
      <c r="CM1030" s="22"/>
      <c r="CN1030" s="22"/>
      <c r="CO1030" s="22"/>
      <c r="CP1030" s="22"/>
      <c r="CQ1030" s="22"/>
      <c r="CR1030" s="22"/>
      <c r="CS1030" s="22"/>
      <c r="CT1030" s="22"/>
      <c r="CU1030" s="22"/>
      <c r="CV1030" s="22"/>
      <c r="CW1030" s="22"/>
      <c r="CX1030" s="22"/>
      <c r="CY1030" s="22"/>
      <c r="CZ1030" s="22"/>
      <c r="DA1030" s="22"/>
      <c r="DB1030" s="22"/>
      <c r="DC1030" s="22"/>
      <c r="DD1030" s="22"/>
    </row>
    <row r="1031" spans="1:108" s="68" customFormat="1" ht="12.75">
      <c r="A1031" s="22"/>
      <c r="B1031" s="22"/>
      <c r="C1031" s="22"/>
      <c r="D1031" s="38"/>
      <c r="E1031" s="22"/>
      <c r="F1031" s="22"/>
      <c r="G1031" s="22"/>
      <c r="H1031" s="67"/>
      <c r="I1031" s="22"/>
      <c r="J1031" s="22"/>
      <c r="K1031" s="22"/>
      <c r="L1031" s="22"/>
      <c r="M1031" s="22"/>
      <c r="N1031" s="22"/>
      <c r="O1031" s="22"/>
      <c r="P1031" s="22"/>
      <c r="Q1031" s="22"/>
      <c r="R1031" s="22"/>
      <c r="S1031" s="22"/>
      <c r="T1031" s="22"/>
      <c r="U1031" s="22"/>
      <c r="V1031" s="22"/>
      <c r="W1031" s="22"/>
      <c r="X1031" s="22"/>
      <c r="Y1031" s="22"/>
      <c r="Z1031" s="22"/>
      <c r="AA1031" s="22"/>
      <c r="AB1031" s="22"/>
      <c r="AC1031" s="22"/>
      <c r="AD1031" s="22"/>
      <c r="AE1031" s="22"/>
      <c r="AF1031" s="22"/>
      <c r="AG1031" s="22"/>
      <c r="AH1031" s="22"/>
      <c r="AI1031" s="22"/>
      <c r="AJ1031" s="22"/>
      <c r="AK1031" s="22"/>
      <c r="AL1031" s="22"/>
      <c r="AM1031" s="22"/>
      <c r="AN1031" s="22"/>
      <c r="AO1031" s="22"/>
      <c r="AP1031" s="22"/>
      <c r="AQ1031" s="22"/>
      <c r="AR1031" s="22"/>
      <c r="AS1031" s="22"/>
      <c r="AT1031" s="22"/>
      <c r="AU1031" s="22"/>
      <c r="AV1031" s="22"/>
      <c r="AW1031" s="22"/>
      <c r="AX1031" s="22"/>
      <c r="AY1031" s="22"/>
      <c r="AZ1031" s="22"/>
      <c r="BA1031" s="22"/>
      <c r="BB1031" s="22"/>
      <c r="BC1031" s="22"/>
      <c r="BD1031" s="22"/>
      <c r="BE1031" s="22"/>
      <c r="BF1031" s="22"/>
      <c r="BG1031" s="22"/>
      <c r="BH1031" s="22"/>
      <c r="BI1031" s="22"/>
      <c r="BJ1031" s="22"/>
      <c r="BK1031" s="22"/>
      <c r="BL1031" s="22"/>
      <c r="BM1031" s="22"/>
      <c r="BN1031" s="22"/>
      <c r="BO1031" s="22"/>
      <c r="BP1031" s="22"/>
      <c r="BQ1031" s="22"/>
      <c r="BR1031" s="22"/>
      <c r="BS1031" s="22"/>
      <c r="BT1031" s="22"/>
      <c r="BU1031" s="22"/>
      <c r="BV1031" s="22"/>
      <c r="BW1031" s="22"/>
      <c r="BX1031" s="22"/>
      <c r="BY1031" s="22"/>
      <c r="BZ1031" s="22"/>
      <c r="CA1031" s="22"/>
      <c r="CB1031" s="22"/>
      <c r="CC1031" s="22"/>
      <c r="CD1031" s="22"/>
      <c r="CE1031" s="22"/>
      <c r="CF1031" s="22"/>
      <c r="CG1031" s="22"/>
      <c r="CH1031" s="22"/>
      <c r="CI1031" s="22"/>
      <c r="CJ1031" s="22"/>
      <c r="CK1031" s="22"/>
      <c r="CL1031" s="22"/>
      <c r="CM1031" s="22"/>
      <c r="CN1031" s="22"/>
      <c r="CO1031" s="22"/>
      <c r="CP1031" s="22"/>
      <c r="CQ1031" s="22"/>
      <c r="CR1031" s="22"/>
      <c r="CS1031" s="22"/>
      <c r="CT1031" s="22"/>
      <c r="CU1031" s="22"/>
      <c r="CV1031" s="22"/>
      <c r="CW1031" s="22"/>
      <c r="CX1031" s="22"/>
      <c r="CY1031" s="22"/>
      <c r="CZ1031" s="22"/>
      <c r="DA1031" s="22"/>
      <c r="DB1031" s="22"/>
      <c r="DC1031" s="22"/>
      <c r="DD1031" s="22"/>
    </row>
    <row r="1032" spans="1:108" s="68" customFormat="1" ht="12.75">
      <c r="A1032" s="22"/>
      <c r="B1032" s="22"/>
      <c r="C1032" s="22"/>
      <c r="D1032" s="38"/>
      <c r="E1032" s="22"/>
      <c r="F1032" s="22"/>
      <c r="G1032" s="22"/>
      <c r="H1032" s="67"/>
      <c r="I1032" s="22"/>
      <c r="J1032" s="22"/>
      <c r="K1032" s="22"/>
      <c r="L1032" s="22"/>
      <c r="M1032" s="22"/>
      <c r="N1032" s="22"/>
      <c r="O1032" s="22"/>
      <c r="P1032" s="22"/>
      <c r="Q1032" s="22"/>
      <c r="R1032" s="22"/>
      <c r="S1032" s="22"/>
      <c r="T1032" s="22"/>
      <c r="U1032" s="22"/>
      <c r="V1032" s="22"/>
      <c r="W1032" s="22"/>
      <c r="X1032" s="22"/>
      <c r="Y1032" s="22"/>
      <c r="Z1032" s="22"/>
      <c r="AA1032" s="22"/>
      <c r="AB1032" s="22"/>
      <c r="AC1032" s="22"/>
      <c r="AD1032" s="22"/>
      <c r="AE1032" s="22"/>
      <c r="AF1032" s="22"/>
      <c r="AG1032" s="22"/>
      <c r="AH1032" s="22"/>
      <c r="AI1032" s="22"/>
      <c r="AJ1032" s="22"/>
      <c r="AK1032" s="22"/>
      <c r="AL1032" s="22"/>
      <c r="AM1032" s="22"/>
      <c r="AN1032" s="22"/>
      <c r="AO1032" s="22"/>
      <c r="AP1032" s="22"/>
      <c r="AQ1032" s="22"/>
      <c r="AR1032" s="22"/>
      <c r="AS1032" s="22"/>
      <c r="AT1032" s="22"/>
      <c r="AU1032" s="22"/>
      <c r="AV1032" s="22"/>
      <c r="AW1032" s="22"/>
      <c r="AX1032" s="22"/>
      <c r="AY1032" s="22"/>
      <c r="AZ1032" s="22"/>
      <c r="BA1032" s="22"/>
      <c r="BB1032" s="22"/>
      <c r="BC1032" s="22"/>
      <c r="BD1032" s="22"/>
      <c r="BE1032" s="22"/>
      <c r="BF1032" s="22"/>
      <c r="BG1032" s="22"/>
      <c r="BH1032" s="22"/>
      <c r="BI1032" s="22"/>
      <c r="BJ1032" s="22"/>
      <c r="BK1032" s="22"/>
      <c r="BL1032" s="22"/>
      <c r="BM1032" s="22"/>
      <c r="BN1032" s="22"/>
      <c r="BO1032" s="22"/>
      <c r="BP1032" s="22"/>
      <c r="BQ1032" s="22"/>
      <c r="BR1032" s="22"/>
      <c r="BS1032" s="22"/>
      <c r="BT1032" s="22"/>
      <c r="BU1032" s="22"/>
      <c r="BV1032" s="22"/>
      <c r="BW1032" s="22"/>
      <c r="BX1032" s="22"/>
      <c r="BY1032" s="22"/>
      <c r="BZ1032" s="22"/>
      <c r="CA1032" s="22"/>
      <c r="CB1032" s="22"/>
      <c r="CC1032" s="22"/>
      <c r="CD1032" s="22"/>
      <c r="CE1032" s="22"/>
      <c r="CF1032" s="22"/>
      <c r="CG1032" s="22"/>
      <c r="CH1032" s="22"/>
      <c r="CI1032" s="22"/>
      <c r="CJ1032" s="22"/>
      <c r="CK1032" s="22"/>
      <c r="CL1032" s="22"/>
      <c r="CM1032" s="22"/>
      <c r="CN1032" s="22"/>
      <c r="CO1032" s="22"/>
      <c r="CP1032" s="22"/>
      <c r="CQ1032" s="22"/>
      <c r="CR1032" s="22"/>
      <c r="CS1032" s="22"/>
      <c r="CT1032" s="22"/>
      <c r="CU1032" s="22"/>
      <c r="CV1032" s="22"/>
      <c r="CW1032" s="22"/>
      <c r="CX1032" s="22"/>
      <c r="CY1032" s="22"/>
      <c r="CZ1032" s="22"/>
      <c r="DA1032" s="22"/>
      <c r="DB1032" s="22"/>
      <c r="DC1032" s="22"/>
      <c r="DD1032" s="22"/>
    </row>
    <row r="1033" spans="1:108" s="68" customFormat="1" ht="12.75">
      <c r="A1033" s="22"/>
      <c r="B1033" s="22"/>
      <c r="C1033" s="22"/>
      <c r="D1033" s="38"/>
      <c r="E1033" s="22"/>
      <c r="F1033" s="22"/>
      <c r="G1033" s="22"/>
      <c r="H1033" s="67"/>
      <c r="I1033" s="22"/>
      <c r="J1033" s="22"/>
      <c r="K1033" s="22"/>
      <c r="L1033" s="22"/>
      <c r="M1033" s="22"/>
      <c r="N1033" s="22"/>
      <c r="O1033" s="22"/>
      <c r="P1033" s="22"/>
      <c r="Q1033" s="22"/>
      <c r="R1033" s="22"/>
      <c r="S1033" s="22"/>
      <c r="T1033" s="22"/>
      <c r="U1033" s="22"/>
      <c r="V1033" s="22"/>
      <c r="W1033" s="22"/>
      <c r="X1033" s="22"/>
      <c r="Y1033" s="22"/>
      <c r="Z1033" s="22"/>
      <c r="AA1033" s="22"/>
      <c r="AB1033" s="22"/>
      <c r="AC1033" s="22"/>
      <c r="AD1033" s="22"/>
      <c r="AE1033" s="22"/>
      <c r="AF1033" s="22"/>
      <c r="AG1033" s="22"/>
      <c r="AH1033" s="22"/>
      <c r="AI1033" s="22"/>
      <c r="AJ1033" s="22"/>
      <c r="AK1033" s="22"/>
      <c r="AL1033" s="22"/>
      <c r="AM1033" s="22"/>
      <c r="AN1033" s="22"/>
      <c r="AO1033" s="22"/>
      <c r="AP1033" s="22"/>
      <c r="AQ1033" s="22"/>
      <c r="AR1033" s="22"/>
      <c r="AS1033" s="22"/>
      <c r="AT1033" s="22"/>
      <c r="AU1033" s="22"/>
      <c r="AV1033" s="22"/>
      <c r="AW1033" s="22"/>
      <c r="AX1033" s="22"/>
      <c r="AY1033" s="22"/>
      <c r="AZ1033" s="22"/>
      <c r="BA1033" s="22"/>
      <c r="BB1033" s="22"/>
      <c r="BC1033" s="22"/>
      <c r="BD1033" s="22"/>
      <c r="BE1033" s="22"/>
      <c r="BF1033" s="22"/>
      <c r="BG1033" s="22"/>
      <c r="BH1033" s="22"/>
      <c r="BI1033" s="22"/>
      <c r="BJ1033" s="22"/>
      <c r="BK1033" s="22"/>
      <c r="BL1033" s="22"/>
      <c r="BM1033" s="22"/>
      <c r="BN1033" s="22"/>
      <c r="BO1033" s="22"/>
      <c r="BP1033" s="22"/>
      <c r="BQ1033" s="22"/>
      <c r="BR1033" s="22"/>
      <c r="BS1033" s="22"/>
      <c r="BT1033" s="22"/>
      <c r="BU1033" s="22"/>
      <c r="BV1033" s="22"/>
      <c r="BW1033" s="22"/>
      <c r="BX1033" s="22"/>
      <c r="BY1033" s="22"/>
      <c r="BZ1033" s="22"/>
      <c r="CA1033" s="22"/>
      <c r="CB1033" s="22"/>
      <c r="CC1033" s="22"/>
      <c r="CD1033" s="22"/>
      <c r="CE1033" s="22"/>
      <c r="CF1033" s="22"/>
      <c r="CG1033" s="22"/>
      <c r="CH1033" s="22"/>
      <c r="CI1033" s="22"/>
      <c r="CJ1033" s="22"/>
      <c r="CK1033" s="22"/>
      <c r="CL1033" s="22"/>
      <c r="CM1033" s="22"/>
      <c r="CN1033" s="22"/>
      <c r="CO1033" s="22"/>
      <c r="CP1033" s="22"/>
      <c r="CQ1033" s="22"/>
      <c r="CR1033" s="22"/>
      <c r="CS1033" s="22"/>
      <c r="CT1033" s="22"/>
      <c r="CU1033" s="22"/>
      <c r="CV1033" s="22"/>
      <c r="CW1033" s="22"/>
      <c r="CX1033" s="22"/>
      <c r="CY1033" s="22"/>
      <c r="CZ1033" s="22"/>
      <c r="DA1033" s="22"/>
      <c r="DB1033" s="22"/>
      <c r="DC1033" s="22"/>
      <c r="DD1033" s="22"/>
    </row>
    <row r="1034" spans="1:108" s="68" customFormat="1" ht="12.75">
      <c r="A1034" s="22"/>
      <c r="B1034" s="22"/>
      <c r="C1034" s="22"/>
      <c r="D1034" s="38"/>
      <c r="E1034" s="22"/>
      <c r="F1034" s="22"/>
      <c r="G1034" s="22"/>
      <c r="H1034" s="67"/>
      <c r="I1034" s="22"/>
      <c r="J1034" s="22"/>
      <c r="K1034" s="22"/>
      <c r="L1034" s="22"/>
      <c r="M1034" s="22"/>
      <c r="N1034" s="22"/>
      <c r="O1034" s="22"/>
      <c r="P1034" s="22"/>
      <c r="Q1034" s="22"/>
      <c r="R1034" s="22"/>
      <c r="S1034" s="22"/>
      <c r="T1034" s="22"/>
      <c r="U1034" s="22"/>
      <c r="V1034" s="22"/>
      <c r="W1034" s="22"/>
      <c r="X1034" s="22"/>
      <c r="Y1034" s="22"/>
      <c r="Z1034" s="22"/>
      <c r="AA1034" s="22"/>
      <c r="AB1034" s="22"/>
      <c r="AC1034" s="22"/>
      <c r="AD1034" s="22"/>
      <c r="AE1034" s="22"/>
      <c r="AF1034" s="22"/>
      <c r="AG1034" s="22"/>
      <c r="AH1034" s="22"/>
      <c r="AI1034" s="22"/>
      <c r="AJ1034" s="22"/>
      <c r="AK1034" s="22"/>
      <c r="AL1034" s="22"/>
      <c r="AM1034" s="22"/>
      <c r="AN1034" s="22"/>
      <c r="AO1034" s="22"/>
      <c r="AP1034" s="22"/>
      <c r="AQ1034" s="22"/>
      <c r="AR1034" s="22"/>
      <c r="AS1034" s="22"/>
      <c r="AT1034" s="22"/>
      <c r="AU1034" s="22"/>
      <c r="AV1034" s="22"/>
      <c r="AW1034" s="22"/>
      <c r="AX1034" s="22"/>
      <c r="AY1034" s="22"/>
      <c r="AZ1034" s="22"/>
      <c r="BA1034" s="22"/>
      <c r="BB1034" s="22"/>
      <c r="BC1034" s="22"/>
      <c r="BD1034" s="22"/>
      <c r="BE1034" s="22"/>
      <c r="BF1034" s="22"/>
      <c r="BG1034" s="22"/>
      <c r="BH1034" s="22"/>
      <c r="BI1034" s="22"/>
      <c r="BJ1034" s="22"/>
      <c r="BK1034" s="22"/>
      <c r="BL1034" s="22"/>
      <c r="BM1034" s="22"/>
      <c r="BN1034" s="22"/>
      <c r="BO1034" s="22"/>
      <c r="BP1034" s="22"/>
      <c r="BQ1034" s="22"/>
      <c r="BR1034" s="22"/>
      <c r="BS1034" s="22"/>
      <c r="BT1034" s="22"/>
      <c r="BU1034" s="22"/>
      <c r="BV1034" s="22"/>
      <c r="BW1034" s="22"/>
      <c r="BX1034" s="22"/>
      <c r="BY1034" s="22"/>
      <c r="BZ1034" s="22"/>
      <c r="CA1034" s="22"/>
      <c r="CB1034" s="22"/>
      <c r="CC1034" s="22"/>
      <c r="CD1034" s="22"/>
      <c r="CE1034" s="22"/>
      <c r="CF1034" s="22"/>
      <c r="CG1034" s="22"/>
      <c r="CH1034" s="22"/>
      <c r="CI1034" s="22"/>
      <c r="CJ1034" s="22"/>
      <c r="CK1034" s="22"/>
      <c r="CL1034" s="22"/>
      <c r="CM1034" s="22"/>
      <c r="CN1034" s="22"/>
      <c r="CO1034" s="22"/>
      <c r="CP1034" s="22"/>
      <c r="CQ1034" s="22"/>
      <c r="CR1034" s="22"/>
      <c r="CS1034" s="22"/>
      <c r="CT1034" s="22"/>
      <c r="CU1034" s="22"/>
      <c r="CV1034" s="22"/>
      <c r="CW1034" s="22"/>
      <c r="CX1034" s="22"/>
      <c r="CY1034" s="22"/>
      <c r="CZ1034" s="22"/>
      <c r="DA1034" s="22"/>
      <c r="DB1034" s="22"/>
      <c r="DC1034" s="22"/>
      <c r="DD1034" s="22"/>
    </row>
    <row r="1035" spans="1:108" s="68" customFormat="1" ht="12.75">
      <c r="A1035" s="22"/>
      <c r="B1035" s="22"/>
      <c r="C1035" s="22"/>
      <c r="D1035" s="38"/>
      <c r="E1035" s="22"/>
      <c r="F1035" s="22"/>
      <c r="G1035" s="22"/>
      <c r="H1035" s="67"/>
      <c r="I1035" s="22"/>
      <c r="J1035" s="22"/>
      <c r="K1035" s="22"/>
      <c r="L1035" s="22"/>
      <c r="M1035" s="22"/>
      <c r="N1035" s="22"/>
      <c r="O1035" s="22"/>
      <c r="P1035" s="22"/>
      <c r="Q1035" s="22"/>
      <c r="R1035" s="22"/>
      <c r="S1035" s="22"/>
      <c r="T1035" s="22"/>
      <c r="U1035" s="22"/>
      <c r="V1035" s="22"/>
      <c r="W1035" s="22"/>
      <c r="X1035" s="22"/>
      <c r="Y1035" s="22"/>
      <c r="Z1035" s="22"/>
      <c r="AA1035" s="22"/>
      <c r="AB1035" s="22"/>
      <c r="AC1035" s="22"/>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c r="BD1035" s="22"/>
      <c r="BE1035" s="22"/>
      <c r="BF1035" s="22"/>
      <c r="BG1035" s="22"/>
      <c r="BH1035" s="22"/>
      <c r="BI1035" s="22"/>
      <c r="BJ1035" s="22"/>
      <c r="BK1035" s="22"/>
      <c r="BL1035" s="22"/>
      <c r="BM1035" s="22"/>
      <c r="BN1035" s="22"/>
      <c r="BO1035" s="22"/>
      <c r="BP1035" s="22"/>
      <c r="BQ1035" s="22"/>
      <c r="BR1035" s="22"/>
      <c r="BS1035" s="22"/>
      <c r="BT1035" s="22"/>
      <c r="BU1035" s="22"/>
      <c r="BV1035" s="22"/>
      <c r="BW1035" s="22"/>
      <c r="BX1035" s="22"/>
      <c r="BY1035" s="22"/>
      <c r="BZ1035" s="22"/>
      <c r="CA1035" s="22"/>
      <c r="CB1035" s="22"/>
      <c r="CC1035" s="22"/>
      <c r="CD1035" s="22"/>
      <c r="CE1035" s="22"/>
      <c r="CF1035" s="22"/>
      <c r="CG1035" s="22"/>
      <c r="CH1035" s="22"/>
      <c r="CI1035" s="22"/>
      <c r="CJ1035" s="22"/>
      <c r="CK1035" s="22"/>
      <c r="CL1035" s="22"/>
      <c r="CM1035" s="22"/>
      <c r="CN1035" s="22"/>
      <c r="CO1035" s="22"/>
      <c r="CP1035" s="22"/>
      <c r="CQ1035" s="22"/>
      <c r="CR1035" s="22"/>
      <c r="CS1035" s="22"/>
      <c r="CT1035" s="22"/>
      <c r="CU1035" s="22"/>
      <c r="CV1035" s="22"/>
      <c r="CW1035" s="22"/>
      <c r="CX1035" s="22"/>
      <c r="CY1035" s="22"/>
      <c r="CZ1035" s="22"/>
      <c r="DA1035" s="22"/>
      <c r="DB1035" s="22"/>
      <c r="DC1035" s="22"/>
      <c r="DD1035" s="22"/>
    </row>
    <row r="1036" spans="1:108" s="68" customFormat="1" ht="12.75">
      <c r="A1036" s="22"/>
      <c r="B1036" s="22"/>
      <c r="C1036" s="22"/>
      <c r="D1036" s="38"/>
      <c r="E1036" s="22"/>
      <c r="F1036" s="22"/>
      <c r="G1036" s="22"/>
      <c r="H1036" s="67"/>
      <c r="I1036" s="22"/>
      <c r="J1036" s="22"/>
      <c r="K1036" s="22"/>
      <c r="L1036" s="22"/>
      <c r="M1036" s="22"/>
      <c r="N1036" s="22"/>
      <c r="O1036" s="22"/>
      <c r="P1036" s="22"/>
      <c r="Q1036" s="22"/>
      <c r="R1036" s="22"/>
      <c r="S1036" s="22"/>
      <c r="T1036" s="22"/>
      <c r="U1036" s="22"/>
      <c r="V1036" s="22"/>
      <c r="W1036" s="22"/>
      <c r="X1036" s="22"/>
      <c r="Y1036" s="22"/>
      <c r="Z1036" s="22"/>
      <c r="AA1036" s="22"/>
      <c r="AB1036" s="22"/>
      <c r="AC1036" s="22"/>
      <c r="AD1036" s="22"/>
      <c r="AE1036" s="22"/>
      <c r="AF1036" s="22"/>
      <c r="AG1036" s="22"/>
      <c r="AH1036" s="22"/>
      <c r="AI1036" s="22"/>
      <c r="AJ1036" s="22"/>
      <c r="AK1036" s="22"/>
      <c r="AL1036" s="22"/>
      <c r="AM1036" s="22"/>
      <c r="AN1036" s="22"/>
      <c r="AO1036" s="22"/>
      <c r="AP1036" s="22"/>
      <c r="AQ1036" s="22"/>
      <c r="AR1036" s="22"/>
      <c r="AS1036" s="22"/>
      <c r="AT1036" s="22"/>
      <c r="AU1036" s="22"/>
      <c r="AV1036" s="22"/>
      <c r="AW1036" s="22"/>
      <c r="AX1036" s="22"/>
      <c r="AY1036" s="22"/>
      <c r="AZ1036" s="22"/>
      <c r="BA1036" s="22"/>
      <c r="BB1036" s="22"/>
      <c r="BC1036" s="22"/>
      <c r="BD1036" s="22"/>
      <c r="BE1036" s="22"/>
      <c r="BF1036" s="22"/>
      <c r="BG1036" s="22"/>
      <c r="BH1036" s="22"/>
      <c r="BI1036" s="22"/>
      <c r="BJ1036" s="22"/>
      <c r="BK1036" s="22"/>
      <c r="BL1036" s="22"/>
      <c r="BM1036" s="22"/>
      <c r="BN1036" s="22"/>
      <c r="BO1036" s="22"/>
      <c r="BP1036" s="22"/>
      <c r="BQ1036" s="22"/>
      <c r="BR1036" s="22"/>
      <c r="BS1036" s="22"/>
      <c r="BT1036" s="22"/>
      <c r="BU1036" s="22"/>
      <c r="BV1036" s="22"/>
      <c r="BW1036" s="22"/>
      <c r="BX1036" s="22"/>
      <c r="BY1036" s="22"/>
      <c r="BZ1036" s="22"/>
      <c r="CA1036" s="22"/>
      <c r="CB1036" s="22"/>
      <c r="CC1036" s="22"/>
      <c r="CD1036" s="22"/>
      <c r="CE1036" s="22"/>
      <c r="CF1036" s="22"/>
      <c r="CG1036" s="22"/>
      <c r="CH1036" s="22"/>
      <c r="CI1036" s="22"/>
      <c r="CJ1036" s="22"/>
      <c r="CK1036" s="22"/>
      <c r="CL1036" s="22"/>
      <c r="CM1036" s="22"/>
      <c r="CN1036" s="22"/>
      <c r="CO1036" s="22"/>
      <c r="CP1036" s="22"/>
      <c r="CQ1036" s="22"/>
      <c r="CR1036" s="22"/>
      <c r="CS1036" s="22"/>
      <c r="CT1036" s="22"/>
      <c r="CU1036" s="22"/>
      <c r="CV1036" s="22"/>
      <c r="CW1036" s="22"/>
      <c r="CX1036" s="22"/>
      <c r="CY1036" s="22"/>
      <c r="CZ1036" s="22"/>
      <c r="DA1036" s="22"/>
      <c r="DB1036" s="22"/>
      <c r="DC1036" s="22"/>
      <c r="DD1036" s="22"/>
    </row>
    <row r="1037" spans="1:108" s="68" customFormat="1" ht="12.75">
      <c r="A1037" s="22"/>
      <c r="B1037" s="22"/>
      <c r="C1037" s="22"/>
      <c r="D1037" s="38"/>
      <c r="E1037" s="22"/>
      <c r="F1037" s="22"/>
      <c r="G1037" s="22"/>
      <c r="H1037" s="67"/>
      <c r="I1037" s="22"/>
      <c r="J1037" s="22"/>
      <c r="K1037" s="22"/>
      <c r="L1037" s="22"/>
      <c r="M1037" s="22"/>
      <c r="N1037" s="22"/>
      <c r="O1037" s="22"/>
      <c r="P1037" s="22"/>
      <c r="Q1037" s="22"/>
      <c r="R1037" s="22"/>
      <c r="S1037" s="22"/>
      <c r="T1037" s="22"/>
      <c r="U1037" s="22"/>
      <c r="V1037" s="22"/>
      <c r="W1037" s="22"/>
      <c r="X1037" s="22"/>
      <c r="Y1037" s="22"/>
      <c r="Z1037" s="22"/>
      <c r="AA1037" s="22"/>
      <c r="AB1037" s="22"/>
      <c r="AC1037" s="22"/>
      <c r="AD1037" s="22"/>
      <c r="AE1037" s="22"/>
      <c r="AF1037" s="22"/>
      <c r="AG1037" s="22"/>
      <c r="AH1037" s="22"/>
      <c r="AI1037" s="22"/>
      <c r="AJ1037" s="22"/>
      <c r="AK1037" s="22"/>
      <c r="AL1037" s="22"/>
      <c r="AM1037" s="22"/>
      <c r="AN1037" s="22"/>
      <c r="AO1037" s="22"/>
      <c r="AP1037" s="22"/>
      <c r="AQ1037" s="22"/>
      <c r="AR1037" s="22"/>
      <c r="AS1037" s="22"/>
      <c r="AT1037" s="22"/>
      <c r="AU1037" s="22"/>
      <c r="AV1037" s="22"/>
      <c r="AW1037" s="22"/>
      <c r="AX1037" s="22"/>
      <c r="AY1037" s="22"/>
      <c r="AZ1037" s="22"/>
      <c r="BA1037" s="22"/>
      <c r="BB1037" s="22"/>
      <c r="BC1037" s="22"/>
      <c r="BD1037" s="22"/>
      <c r="BE1037" s="22"/>
      <c r="BF1037" s="22"/>
      <c r="BG1037" s="22"/>
      <c r="BH1037" s="22"/>
      <c r="BI1037" s="22"/>
      <c r="BJ1037" s="22"/>
      <c r="BK1037" s="22"/>
      <c r="BL1037" s="22"/>
      <c r="BM1037" s="22"/>
      <c r="BN1037" s="22"/>
      <c r="BO1037" s="22"/>
      <c r="BP1037" s="22"/>
      <c r="BQ1037" s="22"/>
      <c r="BR1037" s="22"/>
      <c r="BS1037" s="22"/>
      <c r="BT1037" s="22"/>
      <c r="BU1037" s="22"/>
      <c r="BV1037" s="22"/>
      <c r="BW1037" s="22"/>
      <c r="BX1037" s="22"/>
      <c r="BY1037" s="22"/>
      <c r="BZ1037" s="22"/>
      <c r="CA1037" s="22"/>
      <c r="CB1037" s="22"/>
      <c r="CC1037" s="22"/>
      <c r="CD1037" s="22"/>
      <c r="CE1037" s="22"/>
      <c r="CF1037" s="22"/>
      <c r="CG1037" s="22"/>
      <c r="CH1037" s="22"/>
      <c r="CI1037" s="22"/>
      <c r="CJ1037" s="22"/>
      <c r="CK1037" s="22"/>
      <c r="CL1037" s="22"/>
      <c r="CM1037" s="22"/>
      <c r="CN1037" s="22"/>
      <c r="CO1037" s="22"/>
      <c r="CP1037" s="22"/>
      <c r="CQ1037" s="22"/>
      <c r="CR1037" s="22"/>
      <c r="CS1037" s="22"/>
      <c r="CT1037" s="22"/>
      <c r="CU1037" s="22"/>
      <c r="CV1037" s="22"/>
      <c r="CW1037" s="22"/>
      <c r="CX1037" s="22"/>
      <c r="CY1037" s="22"/>
      <c r="CZ1037" s="22"/>
      <c r="DA1037" s="22"/>
      <c r="DB1037" s="22"/>
      <c r="DC1037" s="22"/>
      <c r="DD1037" s="22"/>
    </row>
    <row r="1038" spans="1:108" s="68" customFormat="1" ht="12.75">
      <c r="A1038" s="22"/>
      <c r="B1038" s="22"/>
      <c r="C1038" s="22"/>
      <c r="D1038" s="38"/>
      <c r="E1038" s="22"/>
      <c r="F1038" s="22"/>
      <c r="G1038" s="22"/>
      <c r="H1038" s="67"/>
      <c r="I1038" s="22"/>
      <c r="J1038" s="22"/>
      <c r="K1038" s="22"/>
      <c r="L1038" s="22"/>
      <c r="M1038" s="22"/>
      <c r="N1038" s="22"/>
      <c r="O1038" s="22"/>
      <c r="P1038" s="22"/>
      <c r="Q1038" s="22"/>
      <c r="R1038" s="22"/>
      <c r="S1038" s="22"/>
      <c r="T1038" s="22"/>
      <c r="U1038" s="22"/>
      <c r="V1038" s="22"/>
      <c r="W1038" s="22"/>
      <c r="X1038" s="22"/>
      <c r="Y1038" s="22"/>
      <c r="Z1038" s="22"/>
      <c r="AA1038" s="22"/>
      <c r="AB1038" s="22"/>
      <c r="AC1038" s="22"/>
      <c r="AD1038" s="22"/>
      <c r="AE1038" s="22"/>
      <c r="AF1038" s="22"/>
      <c r="AG1038" s="22"/>
      <c r="AH1038" s="22"/>
      <c r="AI1038" s="22"/>
      <c r="AJ1038" s="22"/>
      <c r="AK1038" s="22"/>
      <c r="AL1038" s="22"/>
      <c r="AM1038" s="22"/>
      <c r="AN1038" s="22"/>
      <c r="AO1038" s="22"/>
      <c r="AP1038" s="22"/>
      <c r="AQ1038" s="22"/>
      <c r="AR1038" s="22"/>
      <c r="AS1038" s="22"/>
      <c r="AT1038" s="22"/>
      <c r="AU1038" s="22"/>
      <c r="AV1038" s="22"/>
      <c r="AW1038" s="22"/>
      <c r="AX1038" s="22"/>
      <c r="AY1038" s="22"/>
      <c r="AZ1038" s="22"/>
      <c r="BA1038" s="22"/>
      <c r="BB1038" s="22"/>
      <c r="BC1038" s="22"/>
      <c r="BD1038" s="22"/>
      <c r="BE1038" s="22"/>
      <c r="BF1038" s="22"/>
      <c r="BG1038" s="22"/>
      <c r="BH1038" s="22"/>
      <c r="BI1038" s="22"/>
      <c r="BJ1038" s="22"/>
      <c r="BK1038" s="22"/>
      <c r="BL1038" s="22"/>
      <c r="BM1038" s="22"/>
      <c r="BN1038" s="22"/>
      <c r="BO1038" s="22"/>
      <c r="BP1038" s="22"/>
      <c r="BQ1038" s="22"/>
      <c r="BR1038" s="22"/>
      <c r="BS1038" s="22"/>
      <c r="BT1038" s="22"/>
      <c r="BU1038" s="22"/>
      <c r="BV1038" s="22"/>
      <c r="BW1038" s="22"/>
      <c r="BX1038" s="22"/>
      <c r="BY1038" s="22"/>
      <c r="BZ1038" s="22"/>
      <c r="CA1038" s="22"/>
      <c r="CB1038" s="22"/>
      <c r="CC1038" s="22"/>
      <c r="CD1038" s="22"/>
      <c r="CE1038" s="22"/>
      <c r="CF1038" s="22"/>
      <c r="CG1038" s="22"/>
      <c r="CH1038" s="22"/>
      <c r="CI1038" s="22"/>
      <c r="CJ1038" s="22"/>
      <c r="CK1038" s="22"/>
      <c r="CL1038" s="22"/>
      <c r="CM1038" s="22"/>
      <c r="CN1038" s="22"/>
      <c r="CO1038" s="22"/>
      <c r="CP1038" s="22"/>
      <c r="CQ1038" s="22"/>
      <c r="CR1038" s="22"/>
      <c r="CS1038" s="22"/>
      <c r="CT1038" s="22"/>
      <c r="CU1038" s="22"/>
      <c r="CV1038" s="22"/>
      <c r="CW1038" s="22"/>
      <c r="CX1038" s="22"/>
      <c r="CY1038" s="22"/>
      <c r="CZ1038" s="22"/>
      <c r="DA1038" s="22"/>
      <c r="DB1038" s="22"/>
      <c r="DC1038" s="22"/>
      <c r="DD1038" s="22"/>
    </row>
    <row r="1039" spans="1:108" s="68" customFormat="1" ht="12.75">
      <c r="A1039" s="22"/>
      <c r="B1039" s="22"/>
      <c r="C1039" s="22"/>
      <c r="D1039" s="38"/>
      <c r="E1039" s="22"/>
      <c r="F1039" s="22"/>
      <c r="G1039" s="22"/>
      <c r="H1039" s="67"/>
      <c r="I1039" s="22"/>
      <c r="J1039" s="22"/>
      <c r="K1039" s="22"/>
      <c r="L1039" s="22"/>
      <c r="M1039" s="22"/>
      <c r="N1039" s="22"/>
      <c r="O1039" s="22"/>
      <c r="P1039" s="22"/>
      <c r="Q1039" s="22"/>
      <c r="R1039" s="22"/>
      <c r="S1039" s="22"/>
      <c r="T1039" s="22"/>
      <c r="U1039" s="22"/>
      <c r="V1039" s="22"/>
      <c r="W1039" s="22"/>
      <c r="X1039" s="22"/>
      <c r="Y1039" s="22"/>
      <c r="Z1039" s="22"/>
      <c r="AA1039" s="22"/>
      <c r="AB1039" s="22"/>
      <c r="AC1039" s="22"/>
      <c r="AD1039" s="22"/>
      <c r="AE1039" s="22"/>
      <c r="AF1039" s="22"/>
      <c r="AG1039" s="22"/>
      <c r="AH1039" s="22"/>
      <c r="AI1039" s="22"/>
      <c r="AJ1039" s="22"/>
      <c r="AK1039" s="22"/>
      <c r="AL1039" s="22"/>
      <c r="AM1039" s="22"/>
      <c r="AN1039" s="22"/>
      <c r="AO1039" s="22"/>
      <c r="AP1039" s="22"/>
      <c r="AQ1039" s="22"/>
      <c r="AR1039" s="22"/>
      <c r="AS1039" s="22"/>
      <c r="AT1039" s="22"/>
      <c r="AU1039" s="22"/>
      <c r="AV1039" s="22"/>
      <c r="AW1039" s="22"/>
      <c r="AX1039" s="22"/>
      <c r="AY1039" s="22"/>
      <c r="AZ1039" s="22"/>
      <c r="BA1039" s="22"/>
      <c r="BB1039" s="22"/>
      <c r="BC1039" s="22"/>
      <c r="BD1039" s="22"/>
      <c r="BE1039" s="22"/>
      <c r="BF1039" s="22"/>
      <c r="BG1039" s="22"/>
      <c r="BH1039" s="22"/>
      <c r="BI1039" s="22"/>
      <c r="BJ1039" s="22"/>
      <c r="BK1039" s="22"/>
      <c r="BL1039" s="22"/>
      <c r="BM1039" s="22"/>
      <c r="BN1039" s="22"/>
      <c r="BO1039" s="22"/>
      <c r="BP1039" s="22"/>
      <c r="BQ1039" s="22"/>
      <c r="BR1039" s="22"/>
      <c r="BS1039" s="22"/>
      <c r="BT1039" s="22"/>
      <c r="BU1039" s="22"/>
      <c r="BV1039" s="22"/>
      <c r="BW1039" s="22"/>
      <c r="BX1039" s="22"/>
      <c r="BY1039" s="22"/>
      <c r="BZ1039" s="22"/>
      <c r="CA1039" s="22"/>
      <c r="CB1039" s="22"/>
      <c r="CC1039" s="22"/>
      <c r="CD1039" s="22"/>
      <c r="CE1039" s="22"/>
      <c r="CF1039" s="22"/>
      <c r="CG1039" s="22"/>
      <c r="CH1039" s="22"/>
      <c r="CI1039" s="22"/>
      <c r="CJ1039" s="22"/>
      <c r="CK1039" s="22"/>
      <c r="CL1039" s="22"/>
      <c r="CM1039" s="22"/>
      <c r="CN1039" s="22"/>
      <c r="CO1039" s="22"/>
      <c r="CP1039" s="22"/>
      <c r="CQ1039" s="22"/>
      <c r="CR1039" s="22"/>
      <c r="CS1039" s="22"/>
      <c r="CT1039" s="22"/>
      <c r="CU1039" s="22"/>
      <c r="CV1039" s="22"/>
      <c r="CW1039" s="22"/>
      <c r="CX1039" s="22"/>
      <c r="CY1039" s="22"/>
      <c r="CZ1039" s="22"/>
      <c r="DA1039" s="22"/>
      <c r="DB1039" s="22"/>
      <c r="DC1039" s="22"/>
      <c r="DD1039" s="22"/>
    </row>
    <row r="1040" spans="1:108" s="68" customFormat="1" ht="12.75">
      <c r="A1040" s="22"/>
      <c r="B1040" s="22"/>
      <c r="C1040" s="22"/>
      <c r="D1040" s="38"/>
      <c r="E1040" s="22"/>
      <c r="F1040" s="22"/>
      <c r="G1040" s="22"/>
      <c r="H1040" s="67"/>
      <c r="I1040" s="22"/>
      <c r="J1040" s="22"/>
      <c r="K1040" s="22"/>
      <c r="L1040" s="22"/>
      <c r="M1040" s="22"/>
      <c r="N1040" s="22"/>
      <c r="O1040" s="22"/>
      <c r="P1040" s="22"/>
      <c r="Q1040" s="22"/>
      <c r="R1040" s="22"/>
      <c r="S1040" s="22"/>
      <c r="T1040" s="22"/>
      <c r="U1040" s="22"/>
      <c r="V1040" s="22"/>
      <c r="W1040" s="22"/>
      <c r="X1040" s="22"/>
      <c r="Y1040" s="22"/>
      <c r="Z1040" s="22"/>
      <c r="AA1040" s="22"/>
      <c r="AB1040" s="22"/>
      <c r="AC1040" s="22"/>
      <c r="AD1040" s="22"/>
      <c r="AE1040" s="22"/>
      <c r="AF1040" s="22"/>
      <c r="AG1040" s="22"/>
      <c r="AH1040" s="22"/>
      <c r="AI1040" s="22"/>
      <c r="AJ1040" s="22"/>
      <c r="AK1040" s="22"/>
      <c r="AL1040" s="22"/>
      <c r="AM1040" s="22"/>
      <c r="AN1040" s="22"/>
      <c r="AO1040" s="22"/>
      <c r="AP1040" s="22"/>
      <c r="AQ1040" s="22"/>
      <c r="AR1040" s="22"/>
      <c r="AS1040" s="22"/>
      <c r="AT1040" s="22"/>
      <c r="AU1040" s="22"/>
      <c r="AV1040" s="22"/>
      <c r="AW1040" s="22"/>
      <c r="AX1040" s="22"/>
      <c r="AY1040" s="22"/>
      <c r="AZ1040" s="22"/>
      <c r="BA1040" s="22"/>
      <c r="BB1040" s="22"/>
      <c r="BC1040" s="22"/>
      <c r="BD1040" s="22"/>
      <c r="BE1040" s="22"/>
      <c r="BF1040" s="22"/>
      <c r="BG1040" s="22"/>
      <c r="BH1040" s="22"/>
      <c r="BI1040" s="22"/>
      <c r="BJ1040" s="22"/>
      <c r="BK1040" s="22"/>
      <c r="BL1040" s="22"/>
      <c r="BM1040" s="22"/>
      <c r="BN1040" s="22"/>
      <c r="BO1040" s="22"/>
      <c r="BP1040" s="22"/>
      <c r="BQ1040" s="22"/>
      <c r="BR1040" s="22"/>
      <c r="BS1040" s="22"/>
      <c r="BT1040" s="22"/>
      <c r="BU1040" s="22"/>
      <c r="BV1040" s="22"/>
      <c r="BW1040" s="22"/>
      <c r="BX1040" s="22"/>
      <c r="BY1040" s="22"/>
      <c r="BZ1040" s="22"/>
      <c r="CA1040" s="22"/>
      <c r="CB1040" s="22"/>
      <c r="CC1040" s="22"/>
      <c r="CD1040" s="22"/>
      <c r="CE1040" s="22"/>
      <c r="CF1040" s="22"/>
      <c r="CG1040" s="22"/>
      <c r="CH1040" s="22"/>
      <c r="CI1040" s="22"/>
      <c r="CJ1040" s="22"/>
      <c r="CK1040" s="22"/>
      <c r="CL1040" s="22"/>
      <c r="CM1040" s="22"/>
      <c r="CN1040" s="22"/>
      <c r="CO1040" s="22"/>
      <c r="CP1040" s="22"/>
      <c r="CQ1040" s="22"/>
      <c r="CR1040" s="22"/>
      <c r="CS1040" s="22"/>
      <c r="CT1040" s="22"/>
      <c r="CU1040" s="22"/>
      <c r="CV1040" s="22"/>
      <c r="CW1040" s="22"/>
      <c r="CX1040" s="22"/>
      <c r="CY1040" s="22"/>
      <c r="CZ1040" s="22"/>
      <c r="DA1040" s="22"/>
      <c r="DB1040" s="22"/>
      <c r="DC1040" s="22"/>
      <c r="DD1040" s="22"/>
    </row>
    <row r="1041" spans="1:108" s="68" customFormat="1" ht="12.75">
      <c r="A1041" s="22"/>
      <c r="B1041" s="22"/>
      <c r="C1041" s="22"/>
      <c r="D1041" s="38"/>
      <c r="E1041" s="22"/>
      <c r="F1041" s="22"/>
      <c r="G1041" s="22"/>
      <c r="H1041" s="67"/>
      <c r="I1041" s="22"/>
      <c r="J1041" s="22"/>
      <c r="K1041" s="22"/>
      <c r="L1041" s="22"/>
      <c r="M1041" s="22"/>
      <c r="N1041" s="22"/>
      <c r="O1041" s="22"/>
      <c r="P1041" s="22"/>
      <c r="Q1041" s="22"/>
      <c r="R1041" s="22"/>
      <c r="S1041" s="22"/>
      <c r="T1041" s="22"/>
      <c r="U1041" s="22"/>
      <c r="V1041" s="22"/>
      <c r="W1041" s="22"/>
      <c r="X1041" s="22"/>
      <c r="Y1041" s="22"/>
      <c r="Z1041" s="22"/>
      <c r="AA1041" s="22"/>
      <c r="AB1041" s="22"/>
      <c r="AC1041" s="22"/>
      <c r="AD1041" s="22"/>
      <c r="AE1041" s="22"/>
      <c r="AF1041" s="22"/>
      <c r="AG1041" s="22"/>
      <c r="AH1041" s="22"/>
      <c r="AI1041" s="22"/>
      <c r="AJ1041" s="22"/>
      <c r="AK1041" s="22"/>
      <c r="AL1041" s="22"/>
      <c r="AM1041" s="22"/>
      <c r="AN1041" s="22"/>
      <c r="AO1041" s="22"/>
      <c r="AP1041" s="22"/>
      <c r="AQ1041" s="22"/>
      <c r="AR1041" s="22"/>
      <c r="AS1041" s="22"/>
      <c r="AT1041" s="22"/>
      <c r="AU1041" s="22"/>
      <c r="AV1041" s="22"/>
      <c r="AW1041" s="22"/>
      <c r="AX1041" s="22"/>
      <c r="AY1041" s="22"/>
      <c r="AZ1041" s="22"/>
      <c r="BA1041" s="22"/>
      <c r="BB1041" s="22"/>
      <c r="BC1041" s="22"/>
      <c r="BD1041" s="22"/>
      <c r="BE1041" s="22"/>
      <c r="BF1041" s="22"/>
      <c r="BG1041" s="22"/>
      <c r="BH1041" s="22"/>
      <c r="BI1041" s="22"/>
      <c r="BJ1041" s="22"/>
      <c r="BK1041" s="22"/>
      <c r="BL1041" s="22"/>
      <c r="BM1041" s="22"/>
      <c r="BN1041" s="22"/>
      <c r="BO1041" s="22"/>
      <c r="BP1041" s="22"/>
      <c r="BQ1041" s="22"/>
      <c r="BR1041" s="22"/>
      <c r="BS1041" s="22"/>
      <c r="BT1041" s="22"/>
      <c r="BU1041" s="22"/>
      <c r="BV1041" s="22"/>
      <c r="BW1041" s="22"/>
      <c r="BX1041" s="22"/>
      <c r="BY1041" s="22"/>
      <c r="BZ1041" s="22"/>
      <c r="CA1041" s="22"/>
      <c r="CB1041" s="22"/>
      <c r="CC1041" s="22"/>
      <c r="CD1041" s="22"/>
      <c r="CE1041" s="22"/>
      <c r="CF1041" s="22"/>
      <c r="CG1041" s="22"/>
      <c r="CH1041" s="22"/>
      <c r="CI1041" s="22"/>
      <c r="CJ1041" s="22"/>
      <c r="CK1041" s="22"/>
      <c r="CL1041" s="22"/>
      <c r="CM1041" s="22"/>
      <c r="CN1041" s="22"/>
      <c r="CO1041" s="22"/>
      <c r="CP1041" s="22"/>
      <c r="CQ1041" s="22"/>
      <c r="CR1041" s="22"/>
      <c r="CS1041" s="22"/>
      <c r="CT1041" s="22"/>
      <c r="CU1041" s="22"/>
      <c r="CV1041" s="22"/>
      <c r="CW1041" s="22"/>
      <c r="CX1041" s="22"/>
      <c r="CY1041" s="22"/>
      <c r="CZ1041" s="22"/>
      <c r="DA1041" s="22"/>
      <c r="DB1041" s="22"/>
      <c r="DC1041" s="22"/>
      <c r="DD1041" s="22"/>
    </row>
    <row r="1042" spans="1:108" s="68" customFormat="1" ht="12.75">
      <c r="A1042" s="22"/>
      <c r="B1042" s="22"/>
      <c r="C1042" s="22"/>
      <c r="D1042" s="38"/>
      <c r="E1042" s="22"/>
      <c r="F1042" s="22"/>
      <c r="G1042" s="22"/>
      <c r="H1042" s="67"/>
      <c r="I1042" s="22"/>
      <c r="J1042" s="22"/>
      <c r="K1042" s="22"/>
      <c r="L1042" s="22"/>
      <c r="M1042" s="22"/>
      <c r="N1042" s="22"/>
      <c r="O1042" s="22"/>
      <c r="P1042" s="22"/>
      <c r="Q1042" s="22"/>
      <c r="R1042" s="22"/>
      <c r="S1042" s="22"/>
      <c r="T1042" s="22"/>
      <c r="U1042" s="22"/>
      <c r="V1042" s="22"/>
      <c r="W1042" s="22"/>
      <c r="X1042" s="22"/>
      <c r="Y1042" s="22"/>
      <c r="Z1042" s="22"/>
      <c r="AA1042" s="22"/>
      <c r="AB1042" s="22"/>
      <c r="AC1042" s="22"/>
      <c r="AD1042" s="22"/>
      <c r="AE1042" s="22"/>
      <c r="AF1042" s="22"/>
      <c r="AG1042" s="22"/>
      <c r="AH1042" s="22"/>
      <c r="AI1042" s="22"/>
      <c r="AJ1042" s="22"/>
      <c r="AK1042" s="22"/>
      <c r="AL1042" s="22"/>
      <c r="AM1042" s="22"/>
      <c r="AN1042" s="22"/>
      <c r="AO1042" s="22"/>
      <c r="AP1042" s="22"/>
      <c r="AQ1042" s="22"/>
      <c r="AR1042" s="22"/>
      <c r="AS1042" s="22"/>
      <c r="AT1042" s="22"/>
      <c r="AU1042" s="22"/>
      <c r="AV1042" s="22"/>
      <c r="AW1042" s="22"/>
      <c r="AX1042" s="22"/>
      <c r="AY1042" s="22"/>
      <c r="AZ1042" s="22"/>
      <c r="BA1042" s="22"/>
      <c r="BB1042" s="22"/>
      <c r="BC1042" s="22"/>
      <c r="BD1042" s="22"/>
      <c r="BE1042" s="22"/>
      <c r="BF1042" s="22"/>
      <c r="BG1042" s="22"/>
      <c r="BH1042" s="22"/>
      <c r="BI1042" s="22"/>
      <c r="BJ1042" s="22"/>
      <c r="BK1042" s="22"/>
      <c r="BL1042" s="22"/>
      <c r="BM1042" s="22"/>
      <c r="BN1042" s="22"/>
      <c r="BO1042" s="22"/>
      <c r="BP1042" s="22"/>
      <c r="BQ1042" s="22"/>
      <c r="BR1042" s="22"/>
      <c r="BS1042" s="22"/>
      <c r="BT1042" s="22"/>
      <c r="BU1042" s="22"/>
      <c r="BV1042" s="22"/>
      <c r="BW1042" s="22"/>
      <c r="BX1042" s="22"/>
      <c r="BY1042" s="22"/>
      <c r="BZ1042" s="22"/>
      <c r="CA1042" s="22"/>
      <c r="CB1042" s="22"/>
      <c r="CC1042" s="22"/>
      <c r="CD1042" s="22"/>
      <c r="CE1042" s="22"/>
      <c r="CF1042" s="22"/>
      <c r="CG1042" s="22"/>
      <c r="CH1042" s="22"/>
      <c r="CI1042" s="22"/>
      <c r="CJ1042" s="22"/>
      <c r="CK1042" s="22"/>
      <c r="CL1042" s="22"/>
      <c r="CM1042" s="22"/>
      <c r="CN1042" s="22"/>
      <c r="CO1042" s="22"/>
      <c r="CP1042" s="22"/>
      <c r="CQ1042" s="22"/>
      <c r="CR1042" s="22"/>
      <c r="CS1042" s="22"/>
      <c r="CT1042" s="22"/>
      <c r="CU1042" s="22"/>
      <c r="CV1042" s="22"/>
      <c r="CW1042" s="22"/>
      <c r="CX1042" s="22"/>
      <c r="CY1042" s="22"/>
      <c r="CZ1042" s="22"/>
      <c r="DA1042" s="22"/>
      <c r="DB1042" s="22"/>
      <c r="DC1042" s="22"/>
      <c r="DD1042" s="22"/>
    </row>
    <row r="1043" spans="1:108" s="68" customFormat="1" ht="12.75">
      <c r="A1043" s="22"/>
      <c r="B1043" s="22"/>
      <c r="C1043" s="22"/>
      <c r="D1043" s="38"/>
      <c r="E1043" s="22"/>
      <c r="F1043" s="22"/>
      <c r="G1043" s="22"/>
      <c r="H1043" s="67"/>
      <c r="I1043" s="22"/>
      <c r="J1043" s="22"/>
      <c r="K1043" s="22"/>
      <c r="L1043" s="22"/>
      <c r="M1043" s="22"/>
      <c r="N1043" s="22"/>
      <c r="O1043" s="22"/>
      <c r="P1043" s="22"/>
      <c r="Q1043" s="22"/>
      <c r="R1043" s="22"/>
      <c r="S1043" s="22"/>
      <c r="T1043" s="22"/>
      <c r="U1043" s="22"/>
      <c r="V1043" s="22"/>
      <c r="W1043" s="22"/>
      <c r="X1043" s="22"/>
      <c r="Y1043" s="22"/>
      <c r="Z1043" s="22"/>
      <c r="AA1043" s="22"/>
      <c r="AB1043" s="22"/>
      <c r="AC1043" s="22"/>
      <c r="AD1043" s="22"/>
      <c r="AE1043" s="22"/>
      <c r="AF1043" s="22"/>
      <c r="AG1043" s="22"/>
      <c r="AH1043" s="22"/>
      <c r="AI1043" s="22"/>
      <c r="AJ1043" s="22"/>
      <c r="AK1043" s="22"/>
      <c r="AL1043" s="22"/>
      <c r="AM1043" s="22"/>
      <c r="AN1043" s="22"/>
      <c r="AO1043" s="22"/>
      <c r="AP1043" s="22"/>
      <c r="AQ1043" s="22"/>
      <c r="AR1043" s="22"/>
      <c r="AS1043" s="22"/>
      <c r="AT1043" s="22"/>
      <c r="AU1043" s="22"/>
      <c r="AV1043" s="22"/>
      <c r="AW1043" s="22"/>
      <c r="AX1043" s="22"/>
      <c r="AY1043" s="22"/>
      <c r="AZ1043" s="22"/>
      <c r="BA1043" s="22"/>
      <c r="BB1043" s="22"/>
      <c r="BC1043" s="22"/>
      <c r="BD1043" s="22"/>
      <c r="BE1043" s="22"/>
      <c r="BF1043" s="22"/>
      <c r="BG1043" s="22"/>
      <c r="BH1043" s="22"/>
      <c r="BI1043" s="22"/>
      <c r="BJ1043" s="22"/>
      <c r="BK1043" s="22"/>
      <c r="BL1043" s="22"/>
      <c r="BM1043" s="22"/>
      <c r="BN1043" s="22"/>
      <c r="BO1043" s="22"/>
      <c r="BP1043" s="22"/>
      <c r="BQ1043" s="22"/>
      <c r="BR1043" s="22"/>
      <c r="BS1043" s="22"/>
      <c r="BT1043" s="22"/>
      <c r="BU1043" s="22"/>
      <c r="BV1043" s="22"/>
      <c r="BW1043" s="22"/>
      <c r="BX1043" s="22"/>
      <c r="BY1043" s="22"/>
      <c r="BZ1043" s="22"/>
      <c r="CA1043" s="22"/>
      <c r="CB1043" s="22"/>
      <c r="CC1043" s="22"/>
      <c r="CD1043" s="22"/>
      <c r="CE1043" s="22"/>
      <c r="CF1043" s="22"/>
      <c r="CG1043" s="22"/>
      <c r="CH1043" s="22"/>
      <c r="CI1043" s="22"/>
      <c r="CJ1043" s="22"/>
      <c r="CK1043" s="22"/>
      <c r="CL1043" s="22"/>
      <c r="CM1043" s="22"/>
      <c r="CN1043" s="22"/>
      <c r="CO1043" s="22"/>
      <c r="CP1043" s="22"/>
      <c r="CQ1043" s="22"/>
      <c r="CR1043" s="22"/>
      <c r="CS1043" s="22"/>
      <c r="CT1043" s="22"/>
      <c r="CU1043" s="22"/>
      <c r="CV1043" s="22"/>
      <c r="CW1043" s="22"/>
      <c r="CX1043" s="22"/>
      <c r="CY1043" s="22"/>
      <c r="CZ1043" s="22"/>
      <c r="DA1043" s="22"/>
      <c r="DB1043" s="22"/>
      <c r="DC1043" s="22"/>
      <c r="DD1043" s="22"/>
    </row>
    <row r="1044" spans="1:108" s="68" customFormat="1" ht="12.75">
      <c r="A1044" s="22"/>
      <c r="B1044" s="22"/>
      <c r="C1044" s="22"/>
      <c r="D1044" s="38"/>
      <c r="E1044" s="22"/>
      <c r="F1044" s="22"/>
      <c r="G1044" s="22"/>
      <c r="H1044" s="67"/>
      <c r="I1044" s="22"/>
      <c r="J1044" s="22"/>
      <c r="K1044" s="22"/>
      <c r="L1044" s="22"/>
      <c r="M1044" s="22"/>
      <c r="N1044" s="22"/>
      <c r="O1044" s="22"/>
      <c r="P1044" s="22"/>
      <c r="Q1044" s="22"/>
      <c r="R1044" s="22"/>
      <c r="S1044" s="22"/>
      <c r="T1044" s="22"/>
      <c r="U1044" s="22"/>
      <c r="V1044" s="22"/>
      <c r="W1044" s="22"/>
      <c r="X1044" s="22"/>
      <c r="Y1044" s="22"/>
      <c r="Z1044" s="22"/>
      <c r="AA1044" s="22"/>
      <c r="AB1044" s="22"/>
      <c r="AC1044" s="22"/>
      <c r="AD1044" s="22"/>
      <c r="AE1044" s="22"/>
      <c r="AF1044" s="22"/>
      <c r="AG1044" s="22"/>
      <c r="AH1044" s="22"/>
      <c r="AI1044" s="22"/>
      <c r="AJ1044" s="22"/>
      <c r="AK1044" s="22"/>
      <c r="AL1044" s="22"/>
      <c r="AM1044" s="22"/>
      <c r="AN1044" s="22"/>
      <c r="AO1044" s="22"/>
      <c r="AP1044" s="22"/>
      <c r="AQ1044" s="22"/>
      <c r="AR1044" s="22"/>
      <c r="AS1044" s="22"/>
      <c r="AT1044" s="22"/>
      <c r="AU1044" s="22"/>
      <c r="AV1044" s="22"/>
      <c r="AW1044" s="22"/>
      <c r="AX1044" s="22"/>
      <c r="AY1044" s="22"/>
      <c r="AZ1044" s="22"/>
      <c r="BA1044" s="22"/>
      <c r="BB1044" s="22"/>
      <c r="BC1044" s="22"/>
      <c r="BD1044" s="22"/>
      <c r="BE1044" s="22"/>
      <c r="BF1044" s="22"/>
      <c r="BG1044" s="22"/>
      <c r="BH1044" s="22"/>
      <c r="BI1044" s="22"/>
      <c r="BJ1044" s="22"/>
      <c r="BK1044" s="22"/>
      <c r="BL1044" s="22"/>
      <c r="BM1044" s="22"/>
      <c r="BN1044" s="22"/>
      <c r="BO1044" s="22"/>
      <c r="BP1044" s="22"/>
      <c r="BQ1044" s="22"/>
      <c r="BR1044" s="22"/>
      <c r="BS1044" s="22"/>
      <c r="BT1044" s="22"/>
      <c r="BU1044" s="22"/>
      <c r="BV1044" s="22"/>
      <c r="BW1044" s="22"/>
      <c r="BX1044" s="22"/>
      <c r="BY1044" s="22"/>
      <c r="BZ1044" s="22"/>
      <c r="CA1044" s="22"/>
      <c r="CB1044" s="22"/>
      <c r="CC1044" s="22"/>
      <c r="CD1044" s="22"/>
      <c r="CE1044" s="22"/>
      <c r="CF1044" s="22"/>
      <c r="CG1044" s="22"/>
      <c r="CH1044" s="22"/>
      <c r="CI1044" s="22"/>
      <c r="CJ1044" s="22"/>
      <c r="CK1044" s="22"/>
      <c r="CL1044" s="22"/>
      <c r="CM1044" s="22"/>
      <c r="CN1044" s="22"/>
      <c r="CO1044" s="22"/>
      <c r="CP1044" s="22"/>
      <c r="CQ1044" s="22"/>
      <c r="CR1044" s="22"/>
      <c r="CS1044" s="22"/>
      <c r="CT1044" s="22"/>
      <c r="CU1044" s="22"/>
      <c r="CV1044" s="22"/>
      <c r="CW1044" s="22"/>
      <c r="CX1044" s="22"/>
      <c r="CY1044" s="22"/>
      <c r="CZ1044" s="22"/>
      <c r="DA1044" s="22"/>
      <c r="DB1044" s="22"/>
      <c r="DC1044" s="22"/>
      <c r="DD1044" s="22"/>
    </row>
    <row r="1045" spans="1:108" s="68" customFormat="1" ht="12.75">
      <c r="A1045" s="22"/>
      <c r="B1045" s="22"/>
      <c r="C1045" s="22"/>
      <c r="D1045" s="38"/>
      <c r="E1045" s="22"/>
      <c r="F1045" s="22"/>
      <c r="G1045" s="22"/>
      <c r="H1045" s="67"/>
      <c r="I1045" s="22"/>
      <c r="J1045" s="22"/>
      <c r="K1045" s="22"/>
      <c r="L1045" s="22"/>
      <c r="M1045" s="22"/>
      <c r="N1045" s="22"/>
      <c r="O1045" s="22"/>
      <c r="P1045" s="22"/>
      <c r="Q1045" s="22"/>
      <c r="R1045" s="22"/>
      <c r="S1045" s="22"/>
      <c r="T1045" s="22"/>
      <c r="U1045" s="22"/>
      <c r="V1045" s="22"/>
      <c r="W1045" s="22"/>
      <c r="X1045" s="22"/>
      <c r="Y1045" s="22"/>
      <c r="Z1045" s="22"/>
      <c r="AA1045" s="22"/>
      <c r="AB1045" s="22"/>
      <c r="AC1045" s="22"/>
      <c r="AD1045" s="22"/>
      <c r="AE1045" s="22"/>
      <c r="AF1045" s="22"/>
      <c r="AG1045" s="22"/>
      <c r="AH1045" s="22"/>
      <c r="AI1045" s="22"/>
      <c r="AJ1045" s="22"/>
      <c r="AK1045" s="22"/>
      <c r="AL1045" s="22"/>
      <c r="AM1045" s="22"/>
      <c r="AN1045" s="22"/>
      <c r="AO1045" s="22"/>
      <c r="AP1045" s="22"/>
      <c r="AQ1045" s="22"/>
      <c r="AR1045" s="22"/>
      <c r="AS1045" s="22"/>
      <c r="AT1045" s="22"/>
      <c r="AU1045" s="22"/>
      <c r="AV1045" s="22"/>
      <c r="AW1045" s="22"/>
      <c r="AX1045" s="22"/>
      <c r="AY1045" s="22"/>
      <c r="AZ1045" s="22"/>
      <c r="BA1045" s="22"/>
      <c r="BB1045" s="22"/>
      <c r="BC1045" s="22"/>
      <c r="BD1045" s="22"/>
      <c r="BE1045" s="22"/>
      <c r="BF1045" s="22"/>
      <c r="BG1045" s="22"/>
      <c r="BH1045" s="22"/>
      <c r="BI1045" s="22"/>
      <c r="BJ1045" s="22"/>
      <c r="BK1045" s="22"/>
      <c r="BL1045" s="22"/>
      <c r="BM1045" s="22"/>
      <c r="BN1045" s="22"/>
      <c r="BO1045" s="22"/>
      <c r="BP1045" s="22"/>
      <c r="BQ1045" s="22"/>
      <c r="BR1045" s="22"/>
      <c r="BS1045" s="22"/>
      <c r="BT1045" s="22"/>
      <c r="BU1045" s="22"/>
      <c r="BV1045" s="22"/>
      <c r="BW1045" s="22"/>
      <c r="BX1045" s="22"/>
      <c r="BY1045" s="22"/>
      <c r="BZ1045" s="22"/>
      <c r="CA1045" s="22"/>
      <c r="CB1045" s="22"/>
      <c r="CC1045" s="22"/>
      <c r="CD1045" s="22"/>
      <c r="CE1045" s="22"/>
      <c r="CF1045" s="22"/>
      <c r="CG1045" s="22"/>
      <c r="CH1045" s="22"/>
      <c r="CI1045" s="22"/>
      <c r="CJ1045" s="22"/>
      <c r="CK1045" s="22"/>
      <c r="CL1045" s="22"/>
      <c r="CM1045" s="22"/>
      <c r="CN1045" s="22"/>
      <c r="CO1045" s="22"/>
      <c r="CP1045" s="22"/>
      <c r="CQ1045" s="22"/>
      <c r="CR1045" s="22"/>
      <c r="CS1045" s="22"/>
      <c r="CT1045" s="22"/>
      <c r="CU1045" s="22"/>
      <c r="CV1045" s="22"/>
      <c r="CW1045" s="22"/>
      <c r="CX1045" s="22"/>
      <c r="CY1045" s="22"/>
      <c r="CZ1045" s="22"/>
      <c r="DA1045" s="22"/>
      <c r="DB1045" s="22"/>
      <c r="DC1045" s="22"/>
      <c r="DD1045" s="22"/>
    </row>
    <row r="1046" spans="1:108" s="68" customFormat="1" ht="12.75">
      <c r="A1046" s="22"/>
      <c r="B1046" s="22"/>
      <c r="C1046" s="22"/>
      <c r="D1046" s="38"/>
      <c r="E1046" s="22"/>
      <c r="F1046" s="22"/>
      <c r="G1046" s="22"/>
      <c r="H1046" s="67"/>
      <c r="I1046" s="22"/>
      <c r="J1046" s="22"/>
      <c r="K1046" s="22"/>
      <c r="L1046" s="22"/>
      <c r="M1046" s="22"/>
      <c r="N1046" s="22"/>
      <c r="O1046" s="22"/>
      <c r="P1046" s="22"/>
      <c r="Q1046" s="22"/>
      <c r="R1046" s="22"/>
      <c r="S1046" s="22"/>
      <c r="T1046" s="22"/>
      <c r="U1046" s="22"/>
      <c r="V1046" s="22"/>
      <c r="W1046" s="22"/>
      <c r="X1046" s="22"/>
      <c r="Y1046" s="22"/>
      <c r="Z1046" s="22"/>
      <c r="AA1046" s="22"/>
      <c r="AB1046" s="22"/>
      <c r="AC1046" s="22"/>
      <c r="AD1046" s="22"/>
      <c r="AE1046" s="22"/>
      <c r="AF1046" s="22"/>
      <c r="AG1046" s="22"/>
      <c r="AH1046" s="22"/>
      <c r="AI1046" s="22"/>
      <c r="AJ1046" s="22"/>
      <c r="AK1046" s="22"/>
      <c r="AL1046" s="22"/>
      <c r="AM1046" s="22"/>
      <c r="AN1046" s="22"/>
      <c r="AO1046" s="22"/>
      <c r="AP1046" s="22"/>
      <c r="AQ1046" s="22"/>
      <c r="AR1046" s="22"/>
      <c r="AS1046" s="22"/>
      <c r="AT1046" s="22"/>
      <c r="AU1046" s="22"/>
      <c r="AV1046" s="22"/>
      <c r="AW1046" s="22"/>
      <c r="AX1046" s="22"/>
      <c r="AY1046" s="22"/>
      <c r="AZ1046" s="22"/>
      <c r="BA1046" s="22"/>
      <c r="BB1046" s="22"/>
      <c r="BC1046" s="22"/>
      <c r="BD1046" s="22"/>
      <c r="BE1046" s="22"/>
      <c r="BF1046" s="22"/>
      <c r="BG1046" s="22"/>
      <c r="BH1046" s="22"/>
      <c r="BI1046" s="22"/>
      <c r="BJ1046" s="22"/>
      <c r="BK1046" s="22"/>
      <c r="BL1046" s="22"/>
      <c r="BM1046" s="22"/>
      <c r="BN1046" s="22"/>
      <c r="BO1046" s="22"/>
      <c r="BP1046" s="22"/>
      <c r="BQ1046" s="22"/>
      <c r="BR1046" s="22"/>
      <c r="BS1046" s="22"/>
      <c r="BT1046" s="22"/>
      <c r="BU1046" s="22"/>
      <c r="BV1046" s="22"/>
      <c r="BW1046" s="22"/>
      <c r="BX1046" s="22"/>
      <c r="BY1046" s="22"/>
      <c r="BZ1046" s="22"/>
      <c r="CA1046" s="22"/>
      <c r="CB1046" s="22"/>
      <c r="CC1046" s="22"/>
      <c r="CD1046" s="22"/>
      <c r="CE1046" s="22"/>
      <c r="CF1046" s="22"/>
      <c r="CG1046" s="22"/>
      <c r="CH1046" s="22"/>
      <c r="CI1046" s="22"/>
      <c r="CJ1046" s="22"/>
      <c r="CK1046" s="22"/>
      <c r="CL1046" s="22"/>
      <c r="CM1046" s="22"/>
      <c r="CN1046" s="22"/>
      <c r="CO1046" s="22"/>
      <c r="CP1046" s="22"/>
      <c r="CQ1046" s="22"/>
      <c r="CR1046" s="22"/>
      <c r="CS1046" s="22"/>
      <c r="CT1046" s="22"/>
      <c r="CU1046" s="22"/>
      <c r="CV1046" s="22"/>
      <c r="CW1046" s="22"/>
      <c r="CX1046" s="22"/>
      <c r="CY1046" s="22"/>
      <c r="CZ1046" s="22"/>
      <c r="DA1046" s="22"/>
      <c r="DB1046" s="22"/>
      <c r="DC1046" s="22"/>
      <c r="DD1046" s="22"/>
    </row>
    <row r="1047" spans="1:108" s="68" customFormat="1" ht="12.75">
      <c r="A1047" s="22"/>
      <c r="B1047" s="22"/>
      <c r="C1047" s="22"/>
      <c r="D1047" s="38"/>
      <c r="E1047" s="22"/>
      <c r="F1047" s="22"/>
      <c r="G1047" s="22"/>
      <c r="H1047" s="67"/>
      <c r="I1047" s="22"/>
      <c r="J1047" s="22"/>
      <c r="K1047" s="22"/>
      <c r="L1047" s="22"/>
      <c r="M1047" s="22"/>
      <c r="N1047" s="22"/>
      <c r="O1047" s="22"/>
      <c r="P1047" s="22"/>
      <c r="Q1047" s="22"/>
      <c r="R1047" s="22"/>
      <c r="S1047" s="22"/>
      <c r="T1047" s="22"/>
      <c r="U1047" s="22"/>
      <c r="V1047" s="22"/>
      <c r="W1047" s="22"/>
      <c r="X1047" s="22"/>
      <c r="Y1047" s="22"/>
      <c r="Z1047" s="22"/>
      <c r="AA1047" s="22"/>
      <c r="AB1047" s="22"/>
      <c r="AC1047" s="22"/>
      <c r="AD1047" s="22"/>
      <c r="AE1047" s="22"/>
      <c r="AF1047" s="22"/>
      <c r="AG1047" s="22"/>
      <c r="AH1047" s="22"/>
      <c r="AI1047" s="22"/>
      <c r="AJ1047" s="22"/>
      <c r="AK1047" s="22"/>
      <c r="AL1047" s="22"/>
      <c r="AM1047" s="22"/>
      <c r="AN1047" s="22"/>
      <c r="AO1047" s="22"/>
      <c r="AP1047" s="22"/>
      <c r="AQ1047" s="22"/>
      <c r="AR1047" s="22"/>
      <c r="AS1047" s="22"/>
      <c r="AT1047" s="22"/>
      <c r="AU1047" s="22"/>
      <c r="AV1047" s="22"/>
      <c r="AW1047" s="22"/>
      <c r="AX1047" s="22"/>
      <c r="AY1047" s="22"/>
      <c r="AZ1047" s="22"/>
      <c r="BA1047" s="22"/>
      <c r="BB1047" s="22"/>
      <c r="BC1047" s="22"/>
      <c r="BD1047" s="22"/>
      <c r="BE1047" s="22"/>
      <c r="BF1047" s="22"/>
      <c r="BG1047" s="22"/>
      <c r="BH1047" s="22"/>
      <c r="BI1047" s="22"/>
      <c r="BJ1047" s="22"/>
      <c r="BK1047" s="22"/>
      <c r="BL1047" s="22"/>
      <c r="BM1047" s="22"/>
      <c r="BN1047" s="22"/>
      <c r="BO1047" s="22"/>
      <c r="BP1047" s="22"/>
      <c r="BQ1047" s="22"/>
      <c r="BR1047" s="22"/>
      <c r="BS1047" s="22"/>
      <c r="BT1047" s="22"/>
      <c r="BU1047" s="22"/>
      <c r="BV1047" s="22"/>
      <c r="BW1047" s="22"/>
      <c r="BX1047" s="22"/>
      <c r="BY1047" s="22"/>
      <c r="BZ1047" s="22"/>
      <c r="CA1047" s="22"/>
      <c r="CB1047" s="22"/>
      <c r="CC1047" s="22"/>
      <c r="CD1047" s="22"/>
      <c r="CE1047" s="22"/>
      <c r="CF1047" s="22"/>
      <c r="CG1047" s="22"/>
      <c r="CH1047" s="22"/>
      <c r="CI1047" s="22"/>
      <c r="CJ1047" s="22"/>
      <c r="CK1047" s="22"/>
      <c r="CL1047" s="22"/>
      <c r="CM1047" s="22"/>
      <c r="CN1047" s="22"/>
      <c r="CO1047" s="22"/>
      <c r="CP1047" s="22"/>
      <c r="CQ1047" s="22"/>
      <c r="CR1047" s="22"/>
      <c r="CS1047" s="22"/>
      <c r="CT1047" s="22"/>
      <c r="CU1047" s="22"/>
      <c r="CV1047" s="22"/>
      <c r="CW1047" s="22"/>
      <c r="CX1047" s="22"/>
      <c r="CY1047" s="22"/>
      <c r="CZ1047" s="22"/>
      <c r="DA1047" s="22"/>
      <c r="DB1047" s="22"/>
      <c r="DC1047" s="22"/>
      <c r="DD1047" s="22"/>
    </row>
    <row r="1048" spans="1:108" s="68" customFormat="1" ht="12.75">
      <c r="A1048" s="22"/>
      <c r="B1048" s="22"/>
      <c r="C1048" s="22"/>
      <c r="D1048" s="38"/>
      <c r="E1048" s="22"/>
      <c r="F1048" s="22"/>
      <c r="G1048" s="22"/>
      <c r="H1048" s="67"/>
      <c r="I1048" s="22"/>
      <c r="J1048" s="22"/>
      <c r="K1048" s="22"/>
      <c r="L1048" s="22"/>
      <c r="M1048" s="22"/>
      <c r="N1048" s="22"/>
      <c r="O1048" s="22"/>
      <c r="P1048" s="22"/>
      <c r="Q1048" s="22"/>
      <c r="R1048" s="22"/>
      <c r="S1048" s="22"/>
      <c r="T1048" s="22"/>
      <c r="U1048" s="22"/>
      <c r="V1048" s="22"/>
      <c r="W1048" s="22"/>
      <c r="X1048" s="22"/>
      <c r="Y1048" s="22"/>
      <c r="Z1048" s="22"/>
      <c r="AA1048" s="22"/>
      <c r="AB1048" s="22"/>
      <c r="AC1048" s="22"/>
      <c r="AD1048" s="22"/>
      <c r="AE1048" s="22"/>
      <c r="AF1048" s="22"/>
      <c r="AG1048" s="22"/>
      <c r="AH1048" s="22"/>
      <c r="AI1048" s="22"/>
      <c r="AJ1048" s="22"/>
      <c r="AK1048" s="22"/>
      <c r="AL1048" s="22"/>
      <c r="AM1048" s="22"/>
      <c r="AN1048" s="22"/>
      <c r="AO1048" s="22"/>
      <c r="AP1048" s="22"/>
      <c r="AQ1048" s="22"/>
      <c r="AR1048" s="22"/>
      <c r="AS1048" s="22"/>
      <c r="AT1048" s="22"/>
      <c r="AU1048" s="22"/>
      <c r="AV1048" s="22"/>
      <c r="AW1048" s="22"/>
      <c r="AX1048" s="22"/>
      <c r="AY1048" s="22"/>
      <c r="AZ1048" s="22"/>
      <c r="BA1048" s="22"/>
      <c r="BB1048" s="22"/>
      <c r="BC1048" s="22"/>
      <c r="BD1048" s="22"/>
      <c r="BE1048" s="22"/>
      <c r="BF1048" s="22"/>
      <c r="BG1048" s="22"/>
      <c r="BH1048" s="22"/>
      <c r="BI1048" s="22"/>
      <c r="BJ1048" s="22"/>
      <c r="BK1048" s="22"/>
      <c r="BL1048" s="22"/>
      <c r="BM1048" s="22"/>
      <c r="BN1048" s="22"/>
      <c r="BO1048" s="22"/>
      <c r="BP1048" s="22"/>
      <c r="BQ1048" s="22"/>
      <c r="BR1048" s="22"/>
      <c r="BS1048" s="22"/>
      <c r="BT1048" s="22"/>
      <c r="BU1048" s="22"/>
      <c r="BV1048" s="22"/>
      <c r="BW1048" s="22"/>
      <c r="BX1048" s="22"/>
      <c r="BY1048" s="22"/>
      <c r="BZ1048" s="22"/>
      <c r="CA1048" s="22"/>
      <c r="CB1048" s="22"/>
      <c r="CC1048" s="22"/>
      <c r="CD1048" s="22"/>
      <c r="CE1048" s="22"/>
      <c r="CF1048" s="22"/>
      <c r="CG1048" s="22"/>
      <c r="CH1048" s="22"/>
      <c r="CI1048" s="22"/>
      <c r="CJ1048" s="22"/>
      <c r="CK1048" s="22"/>
      <c r="CL1048" s="22"/>
      <c r="CM1048" s="22"/>
      <c r="CN1048" s="22"/>
      <c r="CO1048" s="22"/>
      <c r="CP1048" s="22"/>
      <c r="CQ1048" s="22"/>
      <c r="CR1048" s="22"/>
      <c r="CS1048" s="22"/>
      <c r="CT1048" s="22"/>
      <c r="CU1048" s="22"/>
      <c r="CV1048" s="22"/>
      <c r="CW1048" s="22"/>
      <c r="CX1048" s="22"/>
      <c r="CY1048" s="22"/>
      <c r="CZ1048" s="22"/>
      <c r="DA1048" s="22"/>
      <c r="DB1048" s="22"/>
      <c r="DC1048" s="22"/>
      <c r="DD1048" s="22"/>
    </row>
    <row r="1049" spans="1:108" s="68" customFormat="1" ht="12.75">
      <c r="A1049" s="22"/>
      <c r="B1049" s="22"/>
      <c r="C1049" s="22"/>
      <c r="D1049" s="38"/>
      <c r="E1049" s="22"/>
      <c r="F1049" s="22"/>
      <c r="G1049" s="22"/>
      <c r="H1049" s="67"/>
      <c r="I1049" s="22"/>
      <c r="J1049" s="22"/>
      <c r="K1049" s="22"/>
      <c r="L1049" s="22"/>
      <c r="M1049" s="22"/>
      <c r="N1049" s="22"/>
      <c r="O1049" s="22"/>
      <c r="P1049" s="22"/>
      <c r="Q1049" s="22"/>
      <c r="R1049" s="22"/>
      <c r="S1049" s="22"/>
      <c r="T1049" s="22"/>
      <c r="U1049" s="22"/>
      <c r="V1049" s="22"/>
      <c r="W1049" s="22"/>
      <c r="X1049" s="22"/>
      <c r="Y1049" s="22"/>
      <c r="Z1049" s="22"/>
      <c r="AA1049" s="22"/>
      <c r="AB1049" s="22"/>
      <c r="AC1049" s="22"/>
      <c r="AD1049" s="22"/>
      <c r="AE1049" s="22"/>
      <c r="AF1049" s="22"/>
      <c r="AG1049" s="22"/>
      <c r="AH1049" s="22"/>
      <c r="AI1049" s="22"/>
      <c r="AJ1049" s="22"/>
      <c r="AK1049" s="22"/>
      <c r="AL1049" s="22"/>
      <c r="AM1049" s="22"/>
      <c r="AN1049" s="22"/>
      <c r="AO1049" s="22"/>
      <c r="AP1049" s="22"/>
      <c r="AQ1049" s="22"/>
      <c r="AR1049" s="22"/>
      <c r="AS1049" s="22"/>
      <c r="AT1049" s="22"/>
      <c r="AU1049" s="22"/>
      <c r="AV1049" s="22"/>
      <c r="AW1049" s="22"/>
      <c r="AX1049" s="22"/>
      <c r="AY1049" s="22"/>
      <c r="AZ1049" s="22"/>
      <c r="BA1049" s="22"/>
      <c r="BB1049" s="22"/>
      <c r="BC1049" s="22"/>
      <c r="BD1049" s="22"/>
      <c r="BE1049" s="22"/>
      <c r="BF1049" s="22"/>
      <c r="BG1049" s="22"/>
      <c r="BH1049" s="22"/>
      <c r="BI1049" s="22"/>
      <c r="BJ1049" s="22"/>
      <c r="BK1049" s="22"/>
      <c r="BL1049" s="22"/>
      <c r="BM1049" s="22"/>
      <c r="BN1049" s="22"/>
      <c r="BO1049" s="22"/>
      <c r="BP1049" s="22"/>
      <c r="BQ1049" s="22"/>
      <c r="BR1049" s="22"/>
      <c r="BS1049" s="22"/>
      <c r="BT1049" s="22"/>
      <c r="BU1049" s="22"/>
      <c r="BV1049" s="22"/>
      <c r="BW1049" s="22"/>
      <c r="BX1049" s="22"/>
      <c r="BY1049" s="22"/>
      <c r="BZ1049" s="22"/>
      <c r="CA1049" s="22"/>
      <c r="CB1049" s="22"/>
      <c r="CC1049" s="22"/>
      <c r="CD1049" s="22"/>
      <c r="CE1049" s="22"/>
      <c r="CF1049" s="22"/>
      <c r="CG1049" s="22"/>
      <c r="CH1049" s="22"/>
      <c r="CI1049" s="22"/>
      <c r="CJ1049" s="22"/>
      <c r="CK1049" s="22"/>
      <c r="CL1049" s="22"/>
      <c r="CM1049" s="22"/>
      <c r="CN1049" s="22"/>
      <c r="CO1049" s="22"/>
      <c r="CP1049" s="22"/>
      <c r="CQ1049" s="22"/>
      <c r="CR1049" s="22"/>
      <c r="CS1049" s="22"/>
      <c r="CT1049" s="22"/>
      <c r="CU1049" s="22"/>
      <c r="CV1049" s="22"/>
      <c r="CW1049" s="22"/>
      <c r="CX1049" s="22"/>
      <c r="CY1049" s="22"/>
      <c r="CZ1049" s="22"/>
      <c r="DA1049" s="22"/>
      <c r="DB1049" s="22"/>
      <c r="DC1049" s="22"/>
      <c r="DD1049" s="22"/>
    </row>
    <row r="1050" spans="1:108" s="68" customFormat="1" ht="12.75">
      <c r="A1050" s="22"/>
      <c r="B1050" s="22"/>
      <c r="C1050" s="22"/>
      <c r="D1050" s="38"/>
      <c r="E1050" s="22"/>
      <c r="F1050" s="22"/>
      <c r="G1050" s="22"/>
      <c r="H1050" s="67"/>
      <c r="I1050" s="22"/>
      <c r="J1050" s="22"/>
      <c r="K1050" s="22"/>
      <c r="L1050" s="22"/>
      <c r="M1050" s="22"/>
      <c r="N1050" s="22"/>
      <c r="O1050" s="22"/>
      <c r="P1050" s="22"/>
      <c r="Q1050" s="22"/>
      <c r="R1050" s="22"/>
      <c r="S1050" s="22"/>
      <c r="T1050" s="22"/>
      <c r="U1050" s="22"/>
      <c r="V1050" s="22"/>
      <c r="W1050" s="22"/>
      <c r="X1050" s="22"/>
      <c r="Y1050" s="22"/>
      <c r="Z1050" s="22"/>
      <c r="AA1050" s="22"/>
      <c r="AB1050" s="22"/>
      <c r="AC1050" s="22"/>
      <c r="AD1050" s="22"/>
      <c r="AE1050" s="22"/>
      <c r="AF1050" s="22"/>
      <c r="AG1050" s="22"/>
      <c r="AH1050" s="22"/>
      <c r="AI1050" s="22"/>
      <c r="AJ1050" s="22"/>
      <c r="AK1050" s="22"/>
      <c r="AL1050" s="22"/>
      <c r="AM1050" s="22"/>
      <c r="AN1050" s="22"/>
      <c r="AO1050" s="22"/>
      <c r="AP1050" s="22"/>
      <c r="AQ1050" s="22"/>
      <c r="AR1050" s="22"/>
      <c r="AS1050" s="22"/>
      <c r="AT1050" s="22"/>
      <c r="AU1050" s="22"/>
      <c r="AV1050" s="22"/>
      <c r="AW1050" s="22"/>
      <c r="AX1050" s="22"/>
      <c r="AY1050" s="22"/>
      <c r="AZ1050" s="22"/>
      <c r="BA1050" s="22"/>
      <c r="BB1050" s="22"/>
      <c r="BC1050" s="22"/>
      <c r="BD1050" s="22"/>
      <c r="BE1050" s="22"/>
      <c r="BF1050" s="22"/>
      <c r="BG1050" s="22"/>
      <c r="BH1050" s="22"/>
      <c r="BI1050" s="22"/>
      <c r="BJ1050" s="22"/>
      <c r="BK1050" s="22"/>
      <c r="BL1050" s="22"/>
      <c r="BM1050" s="22"/>
      <c r="BN1050" s="22"/>
      <c r="BO1050" s="22"/>
      <c r="BP1050" s="22"/>
      <c r="BQ1050" s="22"/>
      <c r="BR1050" s="22"/>
      <c r="BS1050" s="22"/>
      <c r="BT1050" s="22"/>
      <c r="BU1050" s="22"/>
      <c r="BV1050" s="22"/>
      <c r="BW1050" s="22"/>
      <c r="BX1050" s="22"/>
      <c r="BY1050" s="22"/>
      <c r="BZ1050" s="22"/>
      <c r="CA1050" s="22"/>
      <c r="CB1050" s="22"/>
      <c r="CC1050" s="22"/>
      <c r="CD1050" s="22"/>
      <c r="CE1050" s="22"/>
      <c r="CF1050" s="22"/>
      <c r="CG1050" s="22"/>
      <c r="CH1050" s="22"/>
      <c r="CI1050" s="22"/>
      <c r="CJ1050" s="22"/>
      <c r="CK1050" s="22"/>
      <c r="CL1050" s="22"/>
      <c r="CM1050" s="22"/>
      <c r="CN1050" s="22"/>
      <c r="CO1050" s="22"/>
      <c r="CP1050" s="22"/>
      <c r="CQ1050" s="22"/>
      <c r="CR1050" s="22"/>
      <c r="CS1050" s="22"/>
      <c r="CT1050" s="22"/>
      <c r="CU1050" s="22"/>
      <c r="CV1050" s="22"/>
      <c r="CW1050" s="22"/>
      <c r="CX1050" s="22"/>
      <c r="CY1050" s="22"/>
      <c r="CZ1050" s="22"/>
      <c r="DA1050" s="22"/>
      <c r="DB1050" s="22"/>
      <c r="DC1050" s="22"/>
      <c r="DD1050" s="22"/>
    </row>
    <row r="1051" spans="1:108" s="68" customFormat="1" ht="12.75">
      <c r="A1051" s="22"/>
      <c r="B1051" s="22"/>
      <c r="C1051" s="22"/>
      <c r="D1051" s="38"/>
      <c r="E1051" s="22"/>
      <c r="F1051" s="22"/>
      <c r="G1051" s="22"/>
      <c r="H1051" s="67"/>
      <c r="I1051" s="22"/>
      <c r="J1051" s="22"/>
      <c r="K1051" s="22"/>
      <c r="L1051" s="22"/>
      <c r="M1051" s="22"/>
      <c r="N1051" s="22"/>
      <c r="O1051" s="22"/>
      <c r="P1051" s="22"/>
      <c r="Q1051" s="22"/>
      <c r="R1051" s="22"/>
      <c r="S1051" s="22"/>
      <c r="T1051" s="22"/>
      <c r="U1051" s="22"/>
      <c r="V1051" s="22"/>
      <c r="W1051" s="22"/>
      <c r="X1051" s="22"/>
      <c r="Y1051" s="22"/>
      <c r="Z1051" s="22"/>
      <c r="AA1051" s="22"/>
      <c r="AB1051" s="22"/>
      <c r="AC1051" s="22"/>
      <c r="AD1051" s="22"/>
      <c r="AE1051" s="22"/>
      <c r="AF1051" s="22"/>
      <c r="AG1051" s="22"/>
      <c r="AH1051" s="22"/>
      <c r="AI1051" s="22"/>
      <c r="AJ1051" s="22"/>
      <c r="AK1051" s="22"/>
      <c r="AL1051" s="22"/>
      <c r="AM1051" s="22"/>
      <c r="AN1051" s="22"/>
      <c r="AO1051" s="22"/>
      <c r="AP1051" s="22"/>
      <c r="AQ1051" s="22"/>
      <c r="AR1051" s="22"/>
      <c r="AS1051" s="22"/>
      <c r="AT1051" s="22"/>
      <c r="AU1051" s="22"/>
      <c r="AV1051" s="22"/>
      <c r="AW1051" s="22"/>
      <c r="AX1051" s="22"/>
      <c r="AY1051" s="22"/>
      <c r="AZ1051" s="22"/>
      <c r="BA1051" s="22"/>
      <c r="BB1051" s="22"/>
      <c r="BC1051" s="22"/>
      <c r="BD1051" s="22"/>
      <c r="BE1051" s="22"/>
      <c r="BF1051" s="22"/>
      <c r="BG1051" s="22"/>
      <c r="BH1051" s="22"/>
      <c r="BI1051" s="22"/>
      <c r="BJ1051" s="22"/>
      <c r="BK1051" s="22"/>
      <c r="BL1051" s="22"/>
      <c r="BM1051" s="22"/>
      <c r="BN1051" s="22"/>
      <c r="BO1051" s="22"/>
      <c r="BP1051" s="22"/>
      <c r="BQ1051" s="22"/>
      <c r="BR1051" s="22"/>
      <c r="BS1051" s="22"/>
      <c r="BT1051" s="22"/>
      <c r="BU1051" s="22"/>
      <c r="BV1051" s="22"/>
      <c r="BW1051" s="22"/>
      <c r="BX1051" s="22"/>
      <c r="BY1051" s="22"/>
      <c r="BZ1051" s="22"/>
      <c r="CA1051" s="22"/>
      <c r="CB1051" s="22"/>
      <c r="CC1051" s="22"/>
      <c r="CD1051" s="22"/>
      <c r="CE1051" s="22"/>
      <c r="CF1051" s="22"/>
      <c r="CG1051" s="22"/>
      <c r="CH1051" s="22"/>
      <c r="CI1051" s="22"/>
      <c r="CJ1051" s="22"/>
      <c r="CK1051" s="22"/>
      <c r="CL1051" s="22"/>
      <c r="CM1051" s="22"/>
      <c r="CN1051" s="22"/>
      <c r="CO1051" s="22"/>
      <c r="CP1051" s="22"/>
      <c r="CQ1051" s="22"/>
      <c r="CR1051" s="22"/>
      <c r="CS1051" s="22"/>
      <c r="CT1051" s="22"/>
      <c r="CU1051" s="22"/>
      <c r="CV1051" s="22"/>
      <c r="CW1051" s="22"/>
      <c r="CX1051" s="22"/>
      <c r="CY1051" s="22"/>
      <c r="CZ1051" s="22"/>
      <c r="DA1051" s="22"/>
      <c r="DB1051" s="22"/>
      <c r="DC1051" s="22"/>
      <c r="DD1051" s="22"/>
    </row>
    <row r="1052" spans="1:108" s="68" customFormat="1" ht="12.75">
      <c r="A1052" s="22"/>
      <c r="B1052" s="22"/>
      <c r="C1052" s="22"/>
      <c r="D1052" s="38"/>
      <c r="E1052" s="22"/>
      <c r="F1052" s="22"/>
      <c r="G1052" s="22"/>
      <c r="H1052" s="67"/>
      <c r="I1052" s="22"/>
      <c r="J1052" s="22"/>
      <c r="K1052" s="22"/>
      <c r="L1052" s="22"/>
      <c r="M1052" s="22"/>
      <c r="N1052" s="22"/>
      <c r="O1052" s="22"/>
      <c r="P1052" s="22"/>
      <c r="Q1052" s="22"/>
      <c r="R1052" s="22"/>
      <c r="S1052" s="22"/>
      <c r="T1052" s="22"/>
      <c r="U1052" s="22"/>
      <c r="V1052" s="22"/>
      <c r="W1052" s="22"/>
      <c r="X1052" s="22"/>
      <c r="Y1052" s="22"/>
      <c r="Z1052" s="22"/>
      <c r="AA1052" s="22"/>
      <c r="AB1052" s="22"/>
      <c r="AC1052" s="22"/>
      <c r="AD1052" s="22"/>
      <c r="AE1052" s="22"/>
      <c r="AF1052" s="22"/>
      <c r="AG1052" s="22"/>
      <c r="AH1052" s="22"/>
      <c r="AI1052" s="22"/>
      <c r="AJ1052" s="22"/>
      <c r="AK1052" s="22"/>
      <c r="AL1052" s="22"/>
      <c r="AM1052" s="22"/>
      <c r="AN1052" s="22"/>
      <c r="AO1052" s="22"/>
      <c r="AP1052" s="22"/>
      <c r="AQ1052" s="22"/>
      <c r="AR1052" s="22"/>
      <c r="AS1052" s="22"/>
      <c r="AT1052" s="22"/>
      <c r="AU1052" s="22"/>
      <c r="AV1052" s="22"/>
      <c r="AW1052" s="22"/>
      <c r="AX1052" s="22"/>
      <c r="AY1052" s="22"/>
      <c r="AZ1052" s="22"/>
      <c r="BA1052" s="22"/>
      <c r="BB1052" s="22"/>
      <c r="BC1052" s="22"/>
      <c r="BD1052" s="22"/>
      <c r="BE1052" s="22"/>
      <c r="BF1052" s="22"/>
      <c r="BG1052" s="22"/>
      <c r="BH1052" s="22"/>
      <c r="BI1052" s="22"/>
      <c r="BJ1052" s="22"/>
      <c r="BK1052" s="22"/>
      <c r="BL1052" s="22"/>
      <c r="BM1052" s="22"/>
      <c r="BN1052" s="22"/>
      <c r="BO1052" s="22"/>
      <c r="BP1052" s="22"/>
      <c r="BQ1052" s="22"/>
      <c r="BR1052" s="22"/>
      <c r="BS1052" s="22"/>
      <c r="BT1052" s="22"/>
      <c r="BU1052" s="22"/>
      <c r="BV1052" s="22"/>
      <c r="BW1052" s="22"/>
      <c r="BX1052" s="22"/>
      <c r="BY1052" s="22"/>
      <c r="BZ1052" s="22"/>
      <c r="CA1052" s="22"/>
      <c r="CB1052" s="22"/>
      <c r="CC1052" s="22"/>
      <c r="CD1052" s="22"/>
      <c r="CE1052" s="22"/>
      <c r="CF1052" s="22"/>
      <c r="CG1052" s="22"/>
      <c r="CH1052" s="22"/>
      <c r="CI1052" s="22"/>
      <c r="CJ1052" s="22"/>
      <c r="CK1052" s="22"/>
      <c r="CL1052" s="22"/>
      <c r="CM1052" s="22"/>
      <c r="CN1052" s="22"/>
      <c r="CO1052" s="22"/>
      <c r="CP1052" s="22"/>
      <c r="CQ1052" s="22"/>
      <c r="CR1052" s="22"/>
      <c r="CS1052" s="22"/>
      <c r="CT1052" s="22"/>
      <c r="CU1052" s="22"/>
      <c r="CV1052" s="22"/>
      <c r="CW1052" s="22"/>
      <c r="CX1052" s="22"/>
      <c r="CY1052" s="22"/>
      <c r="CZ1052" s="22"/>
      <c r="DA1052" s="22"/>
      <c r="DB1052" s="22"/>
      <c r="DC1052" s="22"/>
      <c r="DD1052" s="22"/>
    </row>
    <row r="1053" spans="1:108" s="68" customFormat="1" ht="12.75">
      <c r="A1053" s="22"/>
      <c r="B1053" s="22"/>
      <c r="C1053" s="22"/>
      <c r="D1053" s="38"/>
      <c r="E1053" s="22"/>
      <c r="F1053" s="22"/>
      <c r="G1053" s="22"/>
      <c r="H1053" s="67"/>
      <c r="I1053" s="22"/>
      <c r="J1053" s="22"/>
      <c r="K1053" s="22"/>
      <c r="L1053" s="22"/>
      <c r="M1053" s="22"/>
      <c r="N1053" s="22"/>
      <c r="O1053" s="22"/>
      <c r="P1053" s="22"/>
      <c r="Q1053" s="22"/>
      <c r="R1053" s="22"/>
      <c r="S1053" s="22"/>
      <c r="T1053" s="22"/>
      <c r="U1053" s="22"/>
      <c r="V1053" s="22"/>
      <c r="W1053" s="22"/>
      <c r="X1053" s="22"/>
      <c r="Y1053" s="22"/>
      <c r="Z1053" s="22"/>
      <c r="AA1053" s="22"/>
      <c r="AB1053" s="22"/>
      <c r="AC1053" s="22"/>
      <c r="AD1053" s="22"/>
      <c r="AE1053" s="22"/>
      <c r="AF1053" s="22"/>
      <c r="AG1053" s="22"/>
      <c r="AH1053" s="22"/>
      <c r="AI1053" s="22"/>
      <c r="AJ1053" s="22"/>
      <c r="AK1053" s="22"/>
      <c r="AL1053" s="22"/>
      <c r="AM1053" s="22"/>
      <c r="AN1053" s="22"/>
      <c r="AO1053" s="22"/>
      <c r="AP1053" s="22"/>
      <c r="AQ1053" s="22"/>
      <c r="AR1053" s="22"/>
      <c r="AS1053" s="22"/>
      <c r="AT1053" s="22"/>
      <c r="AU1053" s="22"/>
      <c r="AV1053" s="22"/>
      <c r="AW1053" s="22"/>
      <c r="AX1053" s="22"/>
      <c r="AY1053" s="22"/>
      <c r="AZ1053" s="22"/>
      <c r="BA1053" s="22"/>
      <c r="BB1053" s="22"/>
      <c r="BC1053" s="22"/>
      <c r="BD1053" s="22"/>
      <c r="BE1053" s="22"/>
      <c r="BF1053" s="22"/>
      <c r="BG1053" s="22"/>
      <c r="BH1053" s="22"/>
      <c r="BI1053" s="22"/>
      <c r="BJ1053" s="22"/>
      <c r="BK1053" s="22"/>
      <c r="BL1053" s="22"/>
      <c r="BM1053" s="22"/>
      <c r="BN1053" s="22"/>
      <c r="BO1053" s="22"/>
      <c r="BP1053" s="22"/>
      <c r="BQ1053" s="22"/>
      <c r="BR1053" s="22"/>
      <c r="BS1053" s="22"/>
      <c r="BT1053" s="22"/>
      <c r="BU1053" s="22"/>
      <c r="BV1053" s="22"/>
      <c r="BW1053" s="22"/>
      <c r="BX1053" s="22"/>
      <c r="BY1053" s="22"/>
      <c r="BZ1053" s="22"/>
      <c r="CA1053" s="22"/>
      <c r="CB1053" s="22"/>
      <c r="CC1053" s="22"/>
      <c r="CD1053" s="22"/>
      <c r="CE1053" s="22"/>
      <c r="CF1053" s="22"/>
      <c r="CG1053" s="22"/>
      <c r="CH1053" s="22"/>
      <c r="CI1053" s="22"/>
      <c r="CJ1053" s="22"/>
      <c r="CK1053" s="22"/>
      <c r="CL1053" s="22"/>
      <c r="CM1053" s="22"/>
      <c r="CN1053" s="22"/>
      <c r="CO1053" s="22"/>
      <c r="CP1053" s="22"/>
      <c r="CQ1053" s="22"/>
      <c r="CR1053" s="22"/>
      <c r="CS1053" s="22"/>
      <c r="CT1053" s="22"/>
      <c r="CU1053" s="22"/>
      <c r="CV1053" s="22"/>
      <c r="CW1053" s="22"/>
      <c r="CX1053" s="22"/>
      <c r="CY1053" s="22"/>
      <c r="CZ1053" s="22"/>
      <c r="DA1053" s="22"/>
      <c r="DB1053" s="22"/>
      <c r="DC1053" s="22"/>
      <c r="DD1053" s="22"/>
    </row>
    <row r="1054" spans="1:108" s="68" customFormat="1" ht="12.75">
      <c r="A1054" s="22"/>
      <c r="B1054" s="22"/>
      <c r="C1054" s="22"/>
      <c r="D1054" s="38"/>
      <c r="E1054" s="22"/>
      <c r="F1054" s="22"/>
      <c r="G1054" s="22"/>
      <c r="H1054" s="67"/>
      <c r="I1054" s="22"/>
      <c r="J1054" s="22"/>
      <c r="K1054" s="22"/>
      <c r="L1054" s="22"/>
      <c r="M1054" s="22"/>
      <c r="N1054" s="22"/>
      <c r="O1054" s="22"/>
      <c r="P1054" s="22"/>
      <c r="Q1054" s="22"/>
      <c r="R1054" s="22"/>
      <c r="S1054" s="22"/>
      <c r="T1054" s="22"/>
      <c r="U1054" s="22"/>
      <c r="V1054" s="22"/>
      <c r="W1054" s="22"/>
      <c r="X1054" s="22"/>
      <c r="Y1054" s="22"/>
      <c r="Z1054" s="22"/>
      <c r="AA1054" s="22"/>
      <c r="AB1054" s="22"/>
      <c r="AC1054" s="22"/>
      <c r="AD1054" s="22"/>
      <c r="AE1054" s="22"/>
      <c r="AF1054" s="22"/>
      <c r="AG1054" s="22"/>
      <c r="AH1054" s="22"/>
      <c r="AI1054" s="22"/>
      <c r="AJ1054" s="22"/>
      <c r="AK1054" s="22"/>
      <c r="AL1054" s="22"/>
      <c r="AM1054" s="22"/>
      <c r="AN1054" s="22"/>
      <c r="AO1054" s="22"/>
      <c r="AP1054" s="22"/>
      <c r="AQ1054" s="22"/>
      <c r="AR1054" s="22"/>
      <c r="AS1054" s="22"/>
      <c r="AT1054" s="22"/>
      <c r="AU1054" s="22"/>
      <c r="AV1054" s="22"/>
      <c r="AW1054" s="22"/>
      <c r="AX1054" s="22"/>
      <c r="AY1054" s="22"/>
      <c r="AZ1054" s="22"/>
      <c r="BA1054" s="22"/>
      <c r="BB1054" s="22"/>
      <c r="BC1054" s="22"/>
      <c r="BD1054" s="22"/>
      <c r="BE1054" s="22"/>
      <c r="BF1054" s="22"/>
      <c r="BG1054" s="22"/>
      <c r="BH1054" s="22"/>
      <c r="BI1054" s="22"/>
      <c r="BJ1054" s="22"/>
      <c r="BK1054" s="22"/>
      <c r="BL1054" s="22"/>
      <c r="BM1054" s="22"/>
      <c r="BN1054" s="22"/>
      <c r="BO1054" s="22"/>
      <c r="BP1054" s="22"/>
      <c r="BQ1054" s="22"/>
      <c r="BR1054" s="22"/>
      <c r="BS1054" s="22"/>
      <c r="BT1054" s="22"/>
      <c r="BU1054" s="22"/>
      <c r="BV1054" s="22"/>
      <c r="BW1054" s="22"/>
      <c r="BX1054" s="22"/>
      <c r="BY1054" s="22"/>
      <c r="BZ1054" s="22"/>
      <c r="CA1054" s="22"/>
      <c r="CB1054" s="22"/>
      <c r="CC1054" s="22"/>
      <c r="CD1054" s="22"/>
      <c r="CE1054" s="22"/>
      <c r="CF1054" s="22"/>
      <c r="CG1054" s="22"/>
      <c r="CH1054" s="22"/>
      <c r="CI1054" s="22"/>
      <c r="CJ1054" s="22"/>
      <c r="CK1054" s="22"/>
      <c r="CL1054" s="22"/>
      <c r="CM1054" s="22"/>
      <c r="CN1054" s="22"/>
      <c r="CO1054" s="22"/>
      <c r="CP1054" s="22"/>
      <c r="CQ1054" s="22"/>
      <c r="CR1054" s="22"/>
      <c r="CS1054" s="22"/>
      <c r="CT1054" s="22"/>
      <c r="CU1054" s="22"/>
      <c r="CV1054" s="22"/>
      <c r="CW1054" s="22"/>
      <c r="CX1054" s="22"/>
      <c r="CY1054" s="22"/>
      <c r="CZ1054" s="22"/>
      <c r="DA1054" s="22"/>
      <c r="DB1054" s="22"/>
      <c r="DC1054" s="22"/>
      <c r="DD1054" s="22"/>
    </row>
    <row r="1055" spans="1:108" s="68" customFormat="1" ht="12.75">
      <c r="A1055" s="22"/>
      <c r="B1055" s="22"/>
      <c r="C1055" s="22"/>
      <c r="D1055" s="38"/>
      <c r="E1055" s="22"/>
      <c r="F1055" s="22"/>
      <c r="G1055" s="22"/>
      <c r="H1055" s="67"/>
      <c r="I1055" s="22"/>
      <c r="J1055" s="22"/>
      <c r="K1055" s="22"/>
      <c r="L1055" s="22"/>
      <c r="M1055" s="22"/>
      <c r="N1055" s="22"/>
      <c r="O1055" s="22"/>
      <c r="P1055" s="22"/>
      <c r="Q1055" s="22"/>
      <c r="R1055" s="22"/>
      <c r="S1055" s="22"/>
      <c r="T1055" s="22"/>
      <c r="U1055" s="22"/>
      <c r="V1055" s="22"/>
      <c r="W1055" s="22"/>
      <c r="X1055" s="22"/>
      <c r="Y1055" s="22"/>
      <c r="Z1055" s="22"/>
      <c r="AA1055" s="22"/>
      <c r="AB1055" s="22"/>
      <c r="AC1055" s="22"/>
      <c r="AD1055" s="22"/>
      <c r="AE1055" s="22"/>
      <c r="AF1055" s="22"/>
      <c r="AG1055" s="22"/>
      <c r="AH1055" s="22"/>
      <c r="AI1055" s="22"/>
      <c r="AJ1055" s="22"/>
      <c r="AK1055" s="22"/>
      <c r="AL1055" s="22"/>
      <c r="AM1055" s="22"/>
      <c r="AN1055" s="22"/>
      <c r="AO1055" s="22"/>
      <c r="AP1055" s="22"/>
      <c r="AQ1055" s="22"/>
      <c r="AR1055" s="22"/>
      <c r="AS1055" s="22"/>
      <c r="AT1055" s="22"/>
      <c r="AU1055" s="22"/>
      <c r="AV1055" s="22"/>
      <c r="AW1055" s="22"/>
      <c r="AX1055" s="22"/>
      <c r="AY1055" s="22"/>
      <c r="AZ1055" s="22"/>
      <c r="BA1055" s="22"/>
      <c r="BB1055" s="22"/>
      <c r="BC1055" s="22"/>
      <c r="BD1055" s="22"/>
      <c r="BE1055" s="22"/>
      <c r="BF1055" s="22"/>
      <c r="BG1055" s="22"/>
      <c r="BH1055" s="22"/>
      <c r="BI1055" s="22"/>
      <c r="BJ1055" s="22"/>
      <c r="BK1055" s="22"/>
      <c r="BL1055" s="22"/>
      <c r="BM1055" s="22"/>
      <c r="BN1055" s="22"/>
      <c r="BO1055" s="22"/>
      <c r="BP1055" s="22"/>
      <c r="BQ1055" s="22"/>
      <c r="BR1055" s="22"/>
      <c r="BS1055" s="22"/>
      <c r="BT1055" s="22"/>
      <c r="BU1055" s="22"/>
      <c r="BV1055" s="22"/>
      <c r="BW1055" s="22"/>
      <c r="BX1055" s="22"/>
      <c r="BY1055" s="22"/>
      <c r="BZ1055" s="22"/>
      <c r="CA1055" s="22"/>
      <c r="CB1055" s="22"/>
      <c r="CC1055" s="22"/>
      <c r="CD1055" s="22"/>
      <c r="CE1055" s="22"/>
      <c r="CF1055" s="22"/>
      <c r="CG1055" s="22"/>
      <c r="CH1055" s="22"/>
      <c r="CI1055" s="22"/>
      <c r="CJ1055" s="22"/>
      <c r="CK1055" s="22"/>
      <c r="CL1055" s="22"/>
      <c r="CM1055" s="22"/>
      <c r="CN1055" s="22"/>
      <c r="CO1055" s="22"/>
      <c r="CP1055" s="22"/>
      <c r="CQ1055" s="22"/>
      <c r="CR1055" s="22"/>
      <c r="CS1055" s="22"/>
      <c r="CT1055" s="22"/>
      <c r="CU1055" s="22"/>
      <c r="CV1055" s="22"/>
      <c r="CW1055" s="22"/>
      <c r="CX1055" s="22"/>
      <c r="CY1055" s="22"/>
      <c r="CZ1055" s="22"/>
      <c r="DA1055" s="22"/>
      <c r="DB1055" s="22"/>
      <c r="DC1055" s="22"/>
      <c r="DD1055" s="22"/>
    </row>
    <row r="1056" spans="1:108" s="68" customFormat="1" ht="12.75">
      <c r="A1056" s="22"/>
      <c r="B1056" s="22"/>
      <c r="C1056" s="22"/>
      <c r="D1056" s="38"/>
      <c r="E1056" s="22"/>
      <c r="F1056" s="22"/>
      <c r="G1056" s="22"/>
      <c r="H1056" s="67"/>
      <c r="I1056" s="22"/>
      <c r="J1056" s="22"/>
      <c r="K1056" s="22"/>
      <c r="L1056" s="22"/>
      <c r="M1056" s="22"/>
      <c r="N1056" s="22"/>
      <c r="O1056" s="22"/>
      <c r="P1056" s="22"/>
      <c r="Q1056" s="22"/>
      <c r="R1056" s="22"/>
      <c r="S1056" s="22"/>
      <c r="T1056" s="22"/>
      <c r="U1056" s="22"/>
      <c r="V1056" s="22"/>
      <c r="W1056" s="22"/>
      <c r="X1056" s="22"/>
      <c r="Y1056" s="22"/>
      <c r="Z1056" s="22"/>
      <c r="AA1056" s="22"/>
      <c r="AB1056" s="22"/>
      <c r="AC1056" s="22"/>
      <c r="AD1056" s="22"/>
      <c r="AE1056" s="22"/>
      <c r="AF1056" s="22"/>
      <c r="AG1056" s="22"/>
      <c r="AH1056" s="22"/>
      <c r="AI1056" s="22"/>
      <c r="AJ1056" s="22"/>
      <c r="AK1056" s="22"/>
      <c r="AL1056" s="22"/>
      <c r="AM1056" s="22"/>
      <c r="AN1056" s="22"/>
      <c r="AO1056" s="22"/>
      <c r="AP1056" s="22"/>
      <c r="AQ1056" s="22"/>
      <c r="AR1056" s="22"/>
      <c r="AS1056" s="22"/>
      <c r="AT1056" s="22"/>
      <c r="AU1056" s="22"/>
      <c r="AV1056" s="22"/>
      <c r="AW1056" s="22"/>
      <c r="AX1056" s="22"/>
      <c r="AY1056" s="22"/>
      <c r="AZ1056" s="22"/>
      <c r="BA1056" s="22"/>
      <c r="BB1056" s="22"/>
      <c r="BC1056" s="22"/>
      <c r="BD1056" s="22"/>
      <c r="BE1056" s="22"/>
      <c r="BF1056" s="22"/>
      <c r="BG1056" s="22"/>
      <c r="BH1056" s="22"/>
      <c r="BI1056" s="22"/>
      <c r="BJ1056" s="22"/>
      <c r="BK1056" s="22"/>
      <c r="BL1056" s="22"/>
      <c r="BM1056" s="22"/>
      <c r="BN1056" s="22"/>
      <c r="BO1056" s="22"/>
      <c r="BP1056" s="22"/>
      <c r="BQ1056" s="22"/>
      <c r="BR1056" s="22"/>
      <c r="BS1056" s="22"/>
      <c r="BT1056" s="22"/>
      <c r="BU1056" s="22"/>
      <c r="BV1056" s="22"/>
      <c r="BW1056" s="22"/>
      <c r="BX1056" s="22"/>
      <c r="BY1056" s="22"/>
      <c r="BZ1056" s="22"/>
      <c r="CA1056" s="22"/>
      <c r="CB1056" s="22"/>
      <c r="CC1056" s="22"/>
      <c r="CD1056" s="22"/>
      <c r="CE1056" s="22"/>
      <c r="CF1056" s="22"/>
      <c r="CG1056" s="22"/>
      <c r="CH1056" s="22"/>
      <c r="CI1056" s="22"/>
      <c r="CJ1056" s="22"/>
      <c r="CK1056" s="22"/>
      <c r="CL1056" s="22"/>
      <c r="CM1056" s="22"/>
      <c r="CN1056" s="22"/>
      <c r="CO1056" s="22"/>
      <c r="CP1056" s="22"/>
      <c r="CQ1056" s="22"/>
      <c r="CR1056" s="22"/>
      <c r="CS1056" s="22"/>
      <c r="CT1056" s="22"/>
      <c r="CU1056" s="22"/>
      <c r="CV1056" s="22"/>
      <c r="CW1056" s="22"/>
      <c r="CX1056" s="22"/>
      <c r="CY1056" s="22"/>
      <c r="CZ1056" s="22"/>
      <c r="DA1056" s="22"/>
      <c r="DB1056" s="22"/>
      <c r="DC1056" s="22"/>
      <c r="DD1056" s="22"/>
    </row>
    <row r="1057" spans="1:108" s="68" customFormat="1" ht="12.75">
      <c r="A1057" s="22"/>
      <c r="B1057" s="22"/>
      <c r="C1057" s="22"/>
      <c r="D1057" s="38"/>
      <c r="E1057" s="22"/>
      <c r="F1057" s="22"/>
      <c r="G1057" s="22"/>
      <c r="H1057" s="67"/>
      <c r="I1057" s="22"/>
      <c r="J1057" s="22"/>
      <c r="K1057" s="22"/>
      <c r="L1057" s="22"/>
      <c r="M1057" s="22"/>
      <c r="N1057" s="22"/>
      <c r="O1057" s="22"/>
      <c r="P1057" s="22"/>
      <c r="Q1057" s="22"/>
      <c r="R1057" s="22"/>
      <c r="S1057" s="22"/>
      <c r="T1057" s="22"/>
      <c r="U1057" s="22"/>
      <c r="V1057" s="22"/>
      <c r="W1057" s="22"/>
      <c r="X1057" s="22"/>
      <c r="Y1057" s="22"/>
      <c r="Z1057" s="22"/>
      <c r="AA1057" s="22"/>
      <c r="AB1057" s="22"/>
      <c r="AC1057" s="22"/>
      <c r="AD1057" s="22"/>
      <c r="AE1057" s="22"/>
      <c r="AF1057" s="22"/>
      <c r="AG1057" s="22"/>
      <c r="AH1057" s="22"/>
      <c r="AI1057" s="22"/>
      <c r="AJ1057" s="22"/>
      <c r="AK1057" s="22"/>
      <c r="AL1057" s="22"/>
      <c r="AM1057" s="22"/>
      <c r="AN1057" s="22"/>
      <c r="AO1057" s="22"/>
      <c r="AP1057" s="22"/>
      <c r="AQ1057" s="22"/>
      <c r="AR1057" s="22"/>
      <c r="AS1057" s="22"/>
      <c r="AT1057" s="22"/>
      <c r="AU1057" s="22"/>
      <c r="AV1057" s="22"/>
      <c r="AW1057" s="22"/>
      <c r="AX1057" s="22"/>
      <c r="AY1057" s="22"/>
      <c r="AZ1057" s="22"/>
      <c r="BA1057" s="22"/>
      <c r="BB1057" s="22"/>
      <c r="BC1057" s="22"/>
      <c r="BD1057" s="22"/>
      <c r="BE1057" s="22"/>
      <c r="BF1057" s="22"/>
      <c r="BG1057" s="22"/>
      <c r="BH1057" s="22"/>
      <c r="BI1057" s="22"/>
      <c r="BJ1057" s="22"/>
      <c r="BK1057" s="22"/>
      <c r="BL1057" s="22"/>
      <c r="BM1057" s="22"/>
      <c r="BN1057" s="22"/>
      <c r="BO1057" s="22"/>
      <c r="BP1057" s="22"/>
      <c r="BQ1057" s="22"/>
      <c r="BR1057" s="22"/>
      <c r="BS1057" s="22"/>
      <c r="BT1057" s="22"/>
      <c r="BU1057" s="22"/>
      <c r="BV1057" s="22"/>
      <c r="BW1057" s="22"/>
      <c r="BX1057" s="22"/>
      <c r="BY1057" s="22"/>
      <c r="BZ1057" s="22"/>
      <c r="CA1057" s="22"/>
      <c r="CB1057" s="22"/>
      <c r="CC1057" s="22"/>
      <c r="CD1057" s="22"/>
      <c r="CE1057" s="22"/>
      <c r="CF1057" s="22"/>
      <c r="CG1057" s="22"/>
      <c r="CH1057" s="22"/>
      <c r="CI1057" s="22"/>
      <c r="CJ1057" s="22"/>
      <c r="CK1057" s="22"/>
      <c r="CL1057" s="22"/>
      <c r="CM1057" s="22"/>
      <c r="CN1057" s="22"/>
      <c r="CO1057" s="22"/>
      <c r="CP1057" s="22"/>
      <c r="CQ1057" s="22"/>
      <c r="CR1057" s="22"/>
      <c r="CS1057" s="22"/>
      <c r="CT1057" s="22"/>
      <c r="CU1057" s="22"/>
      <c r="CV1057" s="22"/>
      <c r="CW1057" s="22"/>
      <c r="CX1057" s="22"/>
      <c r="CY1057" s="22"/>
      <c r="CZ1057" s="22"/>
      <c r="DA1057" s="22"/>
      <c r="DB1057" s="22"/>
      <c r="DC1057" s="22"/>
      <c r="DD1057" s="22"/>
    </row>
    <row r="1058" spans="1:108" s="68" customFormat="1" ht="12.75">
      <c r="A1058" s="22"/>
      <c r="B1058" s="22"/>
      <c r="C1058" s="22"/>
      <c r="D1058" s="38"/>
      <c r="E1058" s="22"/>
      <c r="F1058" s="22"/>
      <c r="G1058" s="22"/>
      <c r="H1058" s="67"/>
      <c r="I1058" s="22"/>
      <c r="J1058" s="22"/>
      <c r="K1058" s="22"/>
      <c r="L1058" s="22"/>
      <c r="M1058" s="22"/>
      <c r="N1058" s="22"/>
      <c r="O1058" s="22"/>
      <c r="P1058" s="22"/>
      <c r="Q1058" s="22"/>
      <c r="R1058" s="22"/>
      <c r="S1058" s="22"/>
      <c r="T1058" s="22"/>
      <c r="U1058" s="22"/>
      <c r="V1058" s="22"/>
      <c r="W1058" s="22"/>
      <c r="X1058" s="22"/>
      <c r="Y1058" s="22"/>
      <c r="Z1058" s="22"/>
      <c r="AA1058" s="22"/>
      <c r="AB1058" s="22"/>
      <c r="AC1058" s="22"/>
      <c r="AD1058" s="22"/>
      <c r="AE1058" s="22"/>
      <c r="AF1058" s="22"/>
      <c r="AG1058" s="22"/>
      <c r="AH1058" s="22"/>
      <c r="AI1058" s="22"/>
      <c r="AJ1058" s="22"/>
      <c r="AK1058" s="22"/>
      <c r="AL1058" s="22"/>
      <c r="AM1058" s="22"/>
      <c r="AN1058" s="22"/>
      <c r="AO1058" s="22"/>
      <c r="AP1058" s="22"/>
      <c r="AQ1058" s="22"/>
      <c r="AR1058" s="22"/>
      <c r="AS1058" s="22"/>
      <c r="AT1058" s="22"/>
      <c r="AU1058" s="22"/>
      <c r="AV1058" s="22"/>
      <c r="AW1058" s="22"/>
      <c r="AX1058" s="22"/>
      <c r="AY1058" s="22"/>
      <c r="AZ1058" s="22"/>
      <c r="BA1058" s="22"/>
      <c r="BB1058" s="22"/>
      <c r="BC1058" s="22"/>
      <c r="BD1058" s="22"/>
      <c r="BE1058" s="22"/>
      <c r="BF1058" s="22"/>
      <c r="BG1058" s="22"/>
      <c r="BH1058" s="22"/>
      <c r="BI1058" s="22"/>
      <c r="BJ1058" s="22"/>
      <c r="BK1058" s="22"/>
      <c r="BL1058" s="22"/>
      <c r="BM1058" s="22"/>
      <c r="BN1058" s="22"/>
      <c r="BO1058" s="22"/>
      <c r="BP1058" s="22"/>
      <c r="BQ1058" s="22"/>
      <c r="BR1058" s="22"/>
      <c r="BS1058" s="22"/>
      <c r="BT1058" s="22"/>
      <c r="BU1058" s="22"/>
      <c r="BV1058" s="22"/>
      <c r="BW1058" s="22"/>
      <c r="BX1058" s="22"/>
      <c r="BY1058" s="22"/>
      <c r="BZ1058" s="22"/>
      <c r="CA1058" s="22"/>
      <c r="CB1058" s="22"/>
      <c r="CC1058" s="22"/>
      <c r="CD1058" s="22"/>
      <c r="CE1058" s="22"/>
      <c r="CF1058" s="22"/>
      <c r="CG1058" s="22"/>
      <c r="CH1058" s="22"/>
      <c r="CI1058" s="22"/>
      <c r="CJ1058" s="22"/>
      <c r="CK1058" s="22"/>
      <c r="CL1058" s="22"/>
      <c r="CM1058" s="22"/>
      <c r="CN1058" s="22"/>
      <c r="CO1058" s="22"/>
      <c r="CP1058" s="22"/>
      <c r="CQ1058" s="22"/>
      <c r="CR1058" s="22"/>
      <c r="CS1058" s="22"/>
      <c r="CT1058" s="22"/>
      <c r="CU1058" s="22"/>
      <c r="CV1058" s="22"/>
      <c r="CW1058" s="22"/>
      <c r="CX1058" s="22"/>
      <c r="CY1058" s="22"/>
      <c r="CZ1058" s="22"/>
      <c r="DA1058" s="22"/>
      <c r="DB1058" s="22"/>
      <c r="DC1058" s="22"/>
      <c r="DD1058" s="22"/>
    </row>
    <row r="1059" spans="1:108" s="68" customFormat="1" ht="12.75">
      <c r="A1059" s="22"/>
      <c r="B1059" s="22"/>
      <c r="C1059" s="22"/>
      <c r="D1059" s="38"/>
      <c r="E1059" s="22"/>
      <c r="F1059" s="22"/>
      <c r="G1059" s="22"/>
      <c r="H1059" s="67"/>
      <c r="I1059" s="22"/>
      <c r="J1059" s="22"/>
      <c r="K1059" s="22"/>
      <c r="L1059" s="22"/>
      <c r="M1059" s="22"/>
      <c r="N1059" s="22"/>
      <c r="O1059" s="22"/>
      <c r="P1059" s="22"/>
      <c r="Q1059" s="22"/>
      <c r="R1059" s="22"/>
      <c r="S1059" s="22"/>
      <c r="T1059" s="22"/>
      <c r="U1059" s="22"/>
      <c r="V1059" s="22"/>
      <c r="W1059" s="22"/>
      <c r="X1059" s="22"/>
      <c r="Y1059" s="22"/>
      <c r="Z1059" s="22"/>
      <c r="AA1059" s="22"/>
      <c r="AB1059" s="22"/>
      <c r="AC1059" s="22"/>
      <c r="AD1059" s="22"/>
      <c r="AE1059" s="22"/>
      <c r="AF1059" s="22"/>
      <c r="AG1059" s="22"/>
      <c r="AH1059" s="22"/>
      <c r="AI1059" s="22"/>
      <c r="AJ1059" s="22"/>
      <c r="AK1059" s="22"/>
      <c r="AL1059" s="22"/>
      <c r="AM1059" s="22"/>
      <c r="AN1059" s="22"/>
      <c r="AO1059" s="22"/>
      <c r="AP1059" s="22"/>
      <c r="AQ1059" s="22"/>
      <c r="AR1059" s="22"/>
      <c r="AS1059" s="22"/>
      <c r="AT1059" s="22"/>
      <c r="AU1059" s="22"/>
      <c r="AV1059" s="22"/>
      <c r="AW1059" s="22"/>
      <c r="AX1059" s="22"/>
      <c r="AY1059" s="22"/>
      <c r="AZ1059" s="22"/>
      <c r="BA1059" s="22"/>
      <c r="BB1059" s="22"/>
      <c r="BC1059" s="22"/>
      <c r="BD1059" s="22"/>
      <c r="BE1059" s="22"/>
      <c r="BF1059" s="22"/>
      <c r="BG1059" s="22"/>
      <c r="BH1059" s="22"/>
      <c r="BI1059" s="22"/>
      <c r="BJ1059" s="22"/>
      <c r="BK1059" s="22"/>
      <c r="BL1059" s="22"/>
      <c r="BM1059" s="22"/>
      <c r="BN1059" s="22"/>
      <c r="BO1059" s="22"/>
      <c r="BP1059" s="22"/>
      <c r="BQ1059" s="22"/>
      <c r="BR1059" s="22"/>
      <c r="BS1059" s="22"/>
      <c r="BT1059" s="22"/>
      <c r="BU1059" s="22"/>
      <c r="BV1059" s="22"/>
      <c r="BW1059" s="22"/>
      <c r="BX1059" s="22"/>
      <c r="BY1059" s="22"/>
      <c r="BZ1059" s="22"/>
      <c r="CA1059" s="22"/>
      <c r="CB1059" s="22"/>
      <c r="CC1059" s="22"/>
      <c r="CD1059" s="22"/>
      <c r="CE1059" s="22"/>
      <c r="CF1059" s="22"/>
      <c r="CG1059" s="22"/>
      <c r="CH1059" s="22"/>
      <c r="CI1059" s="22"/>
      <c r="CJ1059" s="22"/>
      <c r="CK1059" s="22"/>
      <c r="CL1059" s="22"/>
      <c r="CM1059" s="22"/>
      <c r="CN1059" s="22"/>
      <c r="CO1059" s="22"/>
      <c r="CP1059" s="22"/>
      <c r="CQ1059" s="22"/>
      <c r="CR1059" s="22"/>
      <c r="CS1059" s="22"/>
      <c r="CT1059" s="22"/>
      <c r="CU1059" s="22"/>
      <c r="CV1059" s="22"/>
      <c r="CW1059" s="22"/>
      <c r="CX1059" s="22"/>
      <c r="CY1059" s="22"/>
      <c r="CZ1059" s="22"/>
      <c r="DA1059" s="22"/>
      <c r="DB1059" s="22"/>
      <c r="DC1059" s="22"/>
      <c r="DD1059" s="22"/>
    </row>
    <row r="1060" spans="1:108" s="68" customFormat="1" ht="12.75">
      <c r="A1060" s="22"/>
      <c r="B1060" s="22"/>
      <c r="C1060" s="22"/>
      <c r="D1060" s="38"/>
      <c r="E1060" s="22"/>
      <c r="F1060" s="22"/>
      <c r="G1060" s="22"/>
      <c r="H1060" s="67"/>
      <c r="I1060" s="22"/>
      <c r="J1060" s="22"/>
      <c r="K1060" s="22"/>
      <c r="L1060" s="22"/>
      <c r="M1060" s="22"/>
      <c r="N1060" s="22"/>
      <c r="O1060" s="22"/>
      <c r="P1060" s="22"/>
      <c r="Q1060" s="22"/>
      <c r="R1060" s="22"/>
      <c r="S1060" s="22"/>
      <c r="T1060" s="22"/>
      <c r="U1060" s="22"/>
      <c r="V1060" s="22"/>
      <c r="W1060" s="22"/>
      <c r="X1060" s="22"/>
      <c r="Y1060" s="22"/>
      <c r="Z1060" s="22"/>
      <c r="AA1060" s="22"/>
      <c r="AB1060" s="22"/>
      <c r="AC1060" s="22"/>
      <c r="AD1060" s="22"/>
      <c r="AE1060" s="22"/>
      <c r="AF1060" s="22"/>
      <c r="AG1060" s="22"/>
      <c r="AH1060" s="22"/>
      <c r="AI1060" s="22"/>
      <c r="AJ1060" s="22"/>
      <c r="AK1060" s="22"/>
      <c r="AL1060" s="22"/>
      <c r="AM1060" s="22"/>
      <c r="AN1060" s="22"/>
      <c r="AO1060" s="22"/>
      <c r="AP1060" s="22"/>
      <c r="AQ1060" s="22"/>
      <c r="AR1060" s="22"/>
      <c r="AS1060" s="22"/>
      <c r="AT1060" s="22"/>
      <c r="AU1060" s="22"/>
      <c r="AV1060" s="22"/>
      <c r="AW1060" s="22"/>
      <c r="AX1060" s="22"/>
      <c r="AY1060" s="22"/>
      <c r="AZ1060" s="22"/>
      <c r="BA1060" s="22"/>
      <c r="BB1060" s="22"/>
      <c r="BC1060" s="22"/>
      <c r="BD1060" s="22"/>
      <c r="BE1060" s="22"/>
      <c r="BF1060" s="22"/>
      <c r="BG1060" s="22"/>
      <c r="BH1060" s="22"/>
      <c r="BI1060" s="22"/>
      <c r="BJ1060" s="22"/>
      <c r="BK1060" s="22"/>
      <c r="BL1060" s="22"/>
      <c r="BM1060" s="22"/>
      <c r="BN1060" s="22"/>
      <c r="BO1060" s="22"/>
      <c r="BP1060" s="22"/>
      <c r="BQ1060" s="22"/>
      <c r="BR1060" s="22"/>
      <c r="BS1060" s="22"/>
      <c r="BT1060" s="22"/>
      <c r="BU1060" s="22"/>
      <c r="BV1060" s="22"/>
      <c r="BW1060" s="22"/>
      <c r="BX1060" s="22"/>
      <c r="BY1060" s="22"/>
      <c r="BZ1060" s="22"/>
      <c r="CA1060" s="22"/>
      <c r="CB1060" s="22"/>
      <c r="CC1060" s="22"/>
      <c r="CD1060" s="22"/>
      <c r="CE1060" s="22"/>
      <c r="CF1060" s="22"/>
      <c r="CG1060" s="22"/>
      <c r="CH1060" s="22"/>
      <c r="CI1060" s="22"/>
      <c r="CJ1060" s="22"/>
      <c r="CK1060" s="22"/>
      <c r="CL1060" s="22"/>
      <c r="CM1060" s="22"/>
      <c r="CN1060" s="22"/>
      <c r="CO1060" s="22"/>
      <c r="CP1060" s="22"/>
      <c r="CQ1060" s="22"/>
      <c r="CR1060" s="22"/>
      <c r="CS1060" s="22"/>
      <c r="CT1060" s="22"/>
      <c r="CU1060" s="22"/>
      <c r="CV1060" s="22"/>
      <c r="CW1060" s="22"/>
      <c r="CX1060" s="22"/>
      <c r="CY1060" s="22"/>
      <c r="CZ1060" s="22"/>
      <c r="DA1060" s="22"/>
      <c r="DB1060" s="22"/>
      <c r="DC1060" s="22"/>
      <c r="DD1060" s="22"/>
    </row>
    <row r="1061" spans="1:108" s="68" customFormat="1" ht="12.75">
      <c r="A1061" s="22"/>
      <c r="B1061" s="22"/>
      <c r="C1061" s="22"/>
      <c r="D1061" s="38"/>
      <c r="E1061" s="22"/>
      <c r="F1061" s="22"/>
      <c r="G1061" s="22"/>
      <c r="H1061" s="67"/>
      <c r="I1061" s="22"/>
      <c r="J1061" s="22"/>
      <c r="K1061" s="22"/>
      <c r="L1061" s="22"/>
      <c r="M1061" s="22"/>
      <c r="N1061" s="22"/>
      <c r="O1061" s="22"/>
      <c r="P1061" s="22"/>
      <c r="Q1061" s="22"/>
      <c r="R1061" s="22"/>
      <c r="S1061" s="22"/>
      <c r="T1061" s="22"/>
      <c r="U1061" s="22"/>
      <c r="V1061" s="22"/>
      <c r="W1061" s="22"/>
      <c r="X1061" s="22"/>
      <c r="Y1061" s="22"/>
      <c r="Z1061" s="22"/>
      <c r="AA1061" s="22"/>
      <c r="AB1061" s="22"/>
      <c r="AC1061" s="22"/>
      <c r="AD1061" s="22"/>
      <c r="AE1061" s="22"/>
      <c r="AF1061" s="22"/>
      <c r="AG1061" s="22"/>
      <c r="AH1061" s="22"/>
      <c r="AI1061" s="22"/>
      <c r="AJ1061" s="22"/>
      <c r="AK1061" s="22"/>
      <c r="AL1061" s="22"/>
      <c r="AM1061" s="22"/>
      <c r="AN1061" s="22"/>
      <c r="AO1061" s="22"/>
      <c r="AP1061" s="22"/>
      <c r="AQ1061" s="22"/>
      <c r="AR1061" s="22"/>
      <c r="AS1061" s="22"/>
      <c r="AT1061" s="22"/>
      <c r="AU1061" s="22"/>
      <c r="AV1061" s="22"/>
      <c r="AW1061" s="22"/>
      <c r="AX1061" s="22"/>
      <c r="AY1061" s="22"/>
      <c r="AZ1061" s="22"/>
      <c r="BA1061" s="22"/>
      <c r="BB1061" s="22"/>
      <c r="BC1061" s="22"/>
      <c r="BD1061" s="22"/>
      <c r="BE1061" s="22"/>
      <c r="BF1061" s="22"/>
      <c r="BG1061" s="22"/>
      <c r="BH1061" s="22"/>
      <c r="BI1061" s="22"/>
      <c r="BJ1061" s="22"/>
      <c r="BK1061" s="22"/>
      <c r="BL1061" s="22"/>
      <c r="BM1061" s="22"/>
      <c r="BN1061" s="22"/>
      <c r="BO1061" s="22"/>
      <c r="BP1061" s="22"/>
      <c r="BQ1061" s="22"/>
      <c r="BR1061" s="22"/>
      <c r="BS1061" s="22"/>
      <c r="BT1061" s="22"/>
      <c r="BU1061" s="22"/>
      <c r="BV1061" s="22"/>
      <c r="BW1061" s="22"/>
      <c r="BX1061" s="22"/>
      <c r="BY1061" s="22"/>
      <c r="BZ1061" s="22"/>
      <c r="CA1061" s="22"/>
      <c r="CB1061" s="22"/>
      <c r="CC1061" s="22"/>
      <c r="CD1061" s="22"/>
      <c r="CE1061" s="22"/>
      <c r="CF1061" s="22"/>
      <c r="CG1061" s="22"/>
      <c r="CH1061" s="22"/>
      <c r="CI1061" s="22"/>
      <c r="CJ1061" s="22"/>
      <c r="CK1061" s="22"/>
      <c r="CL1061" s="22"/>
      <c r="CM1061" s="22"/>
      <c r="CN1061" s="22"/>
      <c r="CO1061" s="22"/>
      <c r="CP1061" s="22"/>
      <c r="CQ1061" s="22"/>
      <c r="CR1061" s="22"/>
      <c r="CS1061" s="22"/>
      <c r="CT1061" s="22"/>
      <c r="CU1061" s="22"/>
      <c r="CV1061" s="22"/>
      <c r="CW1061" s="22"/>
      <c r="CX1061" s="22"/>
      <c r="CY1061" s="22"/>
      <c r="CZ1061" s="22"/>
      <c r="DA1061" s="22"/>
      <c r="DB1061" s="22"/>
      <c r="DC1061" s="22"/>
      <c r="DD1061" s="22"/>
    </row>
    <row r="1062" spans="1:108" s="68" customFormat="1" ht="12.75">
      <c r="A1062" s="22"/>
      <c r="B1062" s="22"/>
      <c r="C1062" s="22"/>
      <c r="D1062" s="38"/>
      <c r="E1062" s="22"/>
      <c r="F1062" s="22"/>
      <c r="G1062" s="22"/>
      <c r="H1062" s="67"/>
      <c r="I1062" s="22"/>
      <c r="J1062" s="22"/>
      <c r="K1062" s="22"/>
      <c r="L1062" s="22"/>
      <c r="M1062" s="22"/>
      <c r="N1062" s="22"/>
      <c r="O1062" s="22"/>
      <c r="P1062" s="22"/>
      <c r="Q1062" s="22"/>
      <c r="R1062" s="22"/>
      <c r="S1062" s="22"/>
      <c r="T1062" s="22"/>
      <c r="U1062" s="22"/>
      <c r="V1062" s="22"/>
      <c r="W1062" s="22"/>
      <c r="X1062" s="22"/>
      <c r="Y1062" s="22"/>
      <c r="Z1062" s="22"/>
      <c r="AA1062" s="22"/>
      <c r="AB1062" s="22"/>
      <c r="AC1062" s="22"/>
      <c r="AD1062" s="22"/>
      <c r="AE1062" s="22"/>
      <c r="AF1062" s="22"/>
      <c r="AG1062" s="22"/>
      <c r="AH1062" s="22"/>
      <c r="AI1062" s="22"/>
      <c r="AJ1062" s="22"/>
      <c r="AK1062" s="22"/>
      <c r="AL1062" s="22"/>
      <c r="AM1062" s="22"/>
      <c r="AN1062" s="22"/>
      <c r="AO1062" s="22"/>
      <c r="AP1062" s="22"/>
      <c r="AQ1062" s="22"/>
      <c r="AR1062" s="22"/>
      <c r="AS1062" s="22"/>
      <c r="AT1062" s="22"/>
      <c r="AU1062" s="22"/>
      <c r="AV1062" s="22"/>
      <c r="AW1062" s="22"/>
      <c r="AX1062" s="22"/>
      <c r="AY1062" s="22"/>
      <c r="AZ1062" s="22"/>
      <c r="BA1062" s="22"/>
      <c r="BB1062" s="22"/>
      <c r="BC1062" s="22"/>
      <c r="BD1062" s="22"/>
      <c r="BE1062" s="22"/>
      <c r="BF1062" s="22"/>
      <c r="BG1062" s="22"/>
      <c r="BH1062" s="22"/>
      <c r="BI1062" s="22"/>
      <c r="BJ1062" s="22"/>
      <c r="BK1062" s="22"/>
      <c r="BL1062" s="22"/>
      <c r="BM1062" s="22"/>
      <c r="BN1062" s="22"/>
      <c r="BO1062" s="22"/>
      <c r="BP1062" s="22"/>
      <c r="BQ1062" s="22"/>
      <c r="BR1062" s="22"/>
      <c r="BS1062" s="22"/>
      <c r="BT1062" s="22"/>
      <c r="BU1062" s="22"/>
      <c r="BV1062" s="22"/>
      <c r="BW1062" s="22"/>
      <c r="BX1062" s="22"/>
      <c r="BY1062" s="22"/>
      <c r="BZ1062" s="22"/>
      <c r="CA1062" s="22"/>
      <c r="CB1062" s="22"/>
      <c r="CC1062" s="22"/>
      <c r="CD1062" s="22"/>
      <c r="CE1062" s="22"/>
      <c r="CF1062" s="22"/>
      <c r="CG1062" s="22"/>
      <c r="CH1062" s="22"/>
      <c r="CI1062" s="22"/>
      <c r="CJ1062" s="22"/>
      <c r="CK1062" s="22"/>
      <c r="CL1062" s="22"/>
      <c r="CM1062" s="22"/>
      <c r="CN1062" s="22"/>
      <c r="CO1062" s="22"/>
      <c r="CP1062" s="22"/>
      <c r="CQ1062" s="22"/>
      <c r="CR1062" s="22"/>
      <c r="CS1062" s="22"/>
      <c r="CT1062" s="22"/>
      <c r="CU1062" s="22"/>
      <c r="CV1062" s="22"/>
      <c r="CW1062" s="22"/>
      <c r="CX1062" s="22"/>
      <c r="CY1062" s="22"/>
      <c r="CZ1062" s="22"/>
      <c r="DA1062" s="22"/>
      <c r="DB1062" s="22"/>
      <c r="DC1062" s="22"/>
      <c r="DD1062" s="22"/>
    </row>
    <row r="1063" spans="1:108" s="68" customFormat="1" ht="12.75">
      <c r="A1063" s="22"/>
      <c r="B1063" s="22"/>
      <c r="C1063" s="22"/>
      <c r="D1063" s="38"/>
      <c r="E1063" s="22"/>
      <c r="F1063" s="22"/>
      <c r="G1063" s="22"/>
      <c r="H1063" s="67"/>
      <c r="I1063" s="22"/>
      <c r="J1063" s="22"/>
      <c r="K1063" s="22"/>
      <c r="L1063" s="22"/>
      <c r="M1063" s="22"/>
      <c r="N1063" s="22"/>
      <c r="O1063" s="22"/>
      <c r="P1063" s="22"/>
      <c r="Q1063" s="22"/>
      <c r="R1063" s="22"/>
      <c r="S1063" s="22"/>
      <c r="T1063" s="22"/>
      <c r="U1063" s="22"/>
      <c r="V1063" s="22"/>
      <c r="W1063" s="22"/>
      <c r="X1063" s="22"/>
      <c r="Y1063" s="22"/>
      <c r="Z1063" s="22"/>
      <c r="AA1063" s="22"/>
      <c r="AB1063" s="22"/>
      <c r="AC1063" s="22"/>
      <c r="AD1063" s="22"/>
      <c r="AE1063" s="22"/>
      <c r="AF1063" s="22"/>
      <c r="AG1063" s="22"/>
      <c r="AH1063" s="22"/>
      <c r="AI1063" s="22"/>
      <c r="AJ1063" s="22"/>
      <c r="AK1063" s="22"/>
      <c r="AL1063" s="22"/>
      <c r="AM1063" s="22"/>
      <c r="AN1063" s="22"/>
      <c r="AO1063" s="22"/>
      <c r="AP1063" s="22"/>
      <c r="AQ1063" s="22"/>
      <c r="AR1063" s="22"/>
      <c r="AS1063" s="22"/>
      <c r="AT1063" s="22"/>
      <c r="AU1063" s="22"/>
      <c r="AV1063" s="22"/>
      <c r="AW1063" s="22"/>
      <c r="AX1063" s="22"/>
      <c r="AY1063" s="22"/>
      <c r="AZ1063" s="22"/>
      <c r="BA1063" s="22"/>
      <c r="BB1063" s="22"/>
      <c r="BC1063" s="22"/>
      <c r="BD1063" s="22"/>
      <c r="BE1063" s="22"/>
      <c r="BF1063" s="22"/>
      <c r="BG1063" s="22"/>
      <c r="BH1063" s="22"/>
      <c r="BI1063" s="22"/>
      <c r="BJ1063" s="22"/>
      <c r="BK1063" s="22"/>
      <c r="BL1063" s="22"/>
      <c r="BM1063" s="22"/>
      <c r="BN1063" s="22"/>
      <c r="BO1063" s="22"/>
      <c r="BP1063" s="22"/>
      <c r="BQ1063" s="22"/>
      <c r="BR1063" s="22"/>
      <c r="BS1063" s="22"/>
      <c r="BT1063" s="22"/>
      <c r="BU1063" s="22"/>
      <c r="BV1063" s="22"/>
      <c r="BW1063" s="22"/>
      <c r="BX1063" s="22"/>
      <c r="BY1063" s="22"/>
      <c r="BZ1063" s="22"/>
      <c r="CA1063" s="22"/>
      <c r="CB1063" s="22"/>
      <c r="CC1063" s="22"/>
      <c r="CD1063" s="22"/>
      <c r="CE1063" s="22"/>
      <c r="CF1063" s="22"/>
      <c r="CG1063" s="22"/>
      <c r="CH1063" s="22"/>
      <c r="CI1063" s="22"/>
      <c r="CJ1063" s="22"/>
      <c r="CK1063" s="22"/>
      <c r="CL1063" s="22"/>
      <c r="CM1063" s="22"/>
      <c r="CN1063" s="22"/>
      <c r="CO1063" s="22"/>
      <c r="CP1063" s="22"/>
      <c r="CQ1063" s="22"/>
      <c r="CR1063" s="22"/>
      <c r="CS1063" s="22"/>
      <c r="CT1063" s="22"/>
      <c r="CU1063" s="22"/>
      <c r="CV1063" s="22"/>
      <c r="CW1063" s="22"/>
      <c r="CX1063" s="22"/>
      <c r="CY1063" s="22"/>
      <c r="CZ1063" s="22"/>
      <c r="DA1063" s="22"/>
      <c r="DB1063" s="22"/>
      <c r="DC1063" s="22"/>
      <c r="DD1063" s="22"/>
    </row>
    <row r="1064" spans="1:108" s="68" customFormat="1" ht="12.75">
      <c r="A1064" s="22"/>
      <c r="B1064" s="22"/>
      <c r="C1064" s="22"/>
      <c r="D1064" s="38"/>
      <c r="E1064" s="22"/>
      <c r="F1064" s="22"/>
      <c r="G1064" s="22"/>
      <c r="H1064" s="67"/>
      <c r="I1064" s="22"/>
      <c r="J1064" s="22"/>
      <c r="K1064" s="22"/>
      <c r="L1064" s="22"/>
      <c r="M1064" s="22"/>
      <c r="N1064" s="22"/>
      <c r="O1064" s="22"/>
      <c r="P1064" s="22"/>
      <c r="Q1064" s="22"/>
      <c r="R1064" s="22"/>
      <c r="S1064" s="22"/>
      <c r="T1064" s="22"/>
      <c r="U1064" s="22"/>
      <c r="V1064" s="22"/>
      <c r="W1064" s="22"/>
      <c r="X1064" s="22"/>
      <c r="Y1064" s="22"/>
      <c r="Z1064" s="22"/>
      <c r="AA1064" s="22"/>
      <c r="AB1064" s="22"/>
      <c r="AC1064" s="22"/>
      <c r="AD1064" s="22"/>
      <c r="AE1064" s="22"/>
      <c r="AF1064" s="22"/>
      <c r="AG1064" s="22"/>
      <c r="AH1064" s="22"/>
      <c r="AI1064" s="22"/>
      <c r="AJ1064" s="22"/>
      <c r="AK1064" s="22"/>
      <c r="AL1064" s="22"/>
      <c r="AM1064" s="22"/>
      <c r="AN1064" s="22"/>
      <c r="AO1064" s="22"/>
      <c r="AP1064" s="22"/>
      <c r="AQ1064" s="22"/>
      <c r="AR1064" s="22"/>
      <c r="AS1064" s="22"/>
      <c r="AT1064" s="22"/>
      <c r="AU1064" s="22"/>
      <c r="AV1064" s="22"/>
      <c r="AW1064" s="22"/>
      <c r="AX1064" s="22"/>
      <c r="AY1064" s="22"/>
      <c r="AZ1064" s="22"/>
      <c r="BA1064" s="22"/>
      <c r="BB1064" s="22"/>
      <c r="BC1064" s="22"/>
      <c r="BD1064" s="22"/>
      <c r="BE1064" s="22"/>
      <c r="BF1064" s="22"/>
      <c r="BG1064" s="22"/>
      <c r="BH1064" s="22"/>
      <c r="BI1064" s="22"/>
      <c r="BJ1064" s="22"/>
      <c r="BK1064" s="22"/>
      <c r="BL1064" s="22"/>
      <c r="BM1064" s="22"/>
      <c r="BN1064" s="22"/>
      <c r="BO1064" s="22"/>
      <c r="BP1064" s="22"/>
      <c r="BQ1064" s="22"/>
      <c r="BR1064" s="22"/>
      <c r="BS1064" s="22"/>
      <c r="BT1064" s="22"/>
      <c r="BU1064" s="22"/>
      <c r="BV1064" s="22"/>
      <c r="BW1064" s="22"/>
      <c r="BX1064" s="22"/>
      <c r="BY1064" s="22"/>
      <c r="BZ1064" s="22"/>
      <c r="CA1064" s="22"/>
      <c r="CB1064" s="22"/>
      <c r="CC1064" s="22"/>
      <c r="CD1064" s="22"/>
      <c r="CE1064" s="22"/>
      <c r="CF1064" s="22"/>
      <c r="CG1064" s="22"/>
      <c r="CH1064" s="22"/>
      <c r="CI1064" s="22"/>
      <c r="CJ1064" s="22"/>
      <c r="CK1064" s="22"/>
      <c r="CL1064" s="22"/>
      <c r="CM1064" s="22"/>
      <c r="CN1064" s="22"/>
      <c r="CO1064" s="22"/>
      <c r="CP1064" s="22"/>
      <c r="CQ1064" s="22"/>
      <c r="CR1064" s="22"/>
      <c r="CS1064" s="22"/>
      <c r="CT1064" s="22"/>
      <c r="CU1064" s="22"/>
      <c r="CV1064" s="22"/>
      <c r="CW1064" s="22"/>
      <c r="CX1064" s="22"/>
      <c r="CY1064" s="22"/>
      <c r="CZ1064" s="22"/>
      <c r="DA1064" s="22"/>
      <c r="DB1064" s="22"/>
      <c r="DC1064" s="22"/>
      <c r="DD1064" s="22"/>
    </row>
    <row r="1065" spans="1:108" s="68" customFormat="1" ht="12.75">
      <c r="A1065" s="22"/>
      <c r="B1065" s="22"/>
      <c r="C1065" s="22"/>
      <c r="D1065" s="38"/>
      <c r="E1065" s="22"/>
      <c r="F1065" s="22"/>
      <c r="G1065" s="22"/>
      <c r="H1065" s="67"/>
      <c r="I1065" s="22"/>
      <c r="J1065" s="22"/>
      <c r="K1065" s="22"/>
      <c r="L1065" s="22"/>
      <c r="M1065" s="22"/>
      <c r="N1065" s="22"/>
      <c r="O1065" s="22"/>
      <c r="P1065" s="22"/>
      <c r="Q1065" s="22"/>
      <c r="R1065" s="22"/>
      <c r="S1065" s="22"/>
      <c r="T1065" s="22"/>
      <c r="U1065" s="22"/>
      <c r="V1065" s="22"/>
      <c r="W1065" s="22"/>
      <c r="X1065" s="22"/>
      <c r="Y1065" s="22"/>
      <c r="Z1065" s="22"/>
      <c r="AA1065" s="22"/>
      <c r="AB1065" s="22"/>
      <c r="AC1065" s="22"/>
      <c r="AD1065" s="22"/>
      <c r="AE1065" s="22"/>
      <c r="AF1065" s="22"/>
      <c r="AG1065" s="22"/>
      <c r="AH1065" s="22"/>
      <c r="AI1065" s="22"/>
      <c r="AJ1065" s="22"/>
      <c r="AK1065" s="22"/>
      <c r="AL1065" s="22"/>
      <c r="AM1065" s="22"/>
      <c r="AN1065" s="22"/>
      <c r="AO1065" s="22"/>
      <c r="AP1065" s="22"/>
      <c r="AQ1065" s="22"/>
      <c r="AR1065" s="22"/>
      <c r="AS1065" s="22"/>
      <c r="AT1065" s="22"/>
      <c r="AU1065" s="22"/>
      <c r="AV1065" s="22"/>
      <c r="AW1065" s="22"/>
      <c r="AX1065" s="22"/>
      <c r="AY1065" s="22"/>
      <c r="AZ1065" s="22"/>
      <c r="BA1065" s="22"/>
      <c r="BB1065" s="22"/>
      <c r="BC1065" s="22"/>
      <c r="BD1065" s="22"/>
      <c r="BE1065" s="22"/>
      <c r="BF1065" s="22"/>
      <c r="BG1065" s="22"/>
      <c r="BH1065" s="22"/>
      <c r="BI1065" s="22"/>
      <c r="BJ1065" s="22"/>
      <c r="BK1065" s="22"/>
      <c r="BL1065" s="22"/>
      <c r="BM1065" s="22"/>
      <c r="BN1065" s="22"/>
      <c r="BO1065" s="22"/>
      <c r="BP1065" s="22"/>
      <c r="BQ1065" s="22"/>
      <c r="BR1065" s="22"/>
      <c r="BS1065" s="22"/>
      <c r="BT1065" s="22"/>
      <c r="BU1065" s="22"/>
      <c r="BV1065" s="22"/>
      <c r="BW1065" s="22"/>
      <c r="BX1065" s="22"/>
      <c r="BY1065" s="22"/>
      <c r="BZ1065" s="22"/>
      <c r="CA1065" s="22"/>
      <c r="CB1065" s="22"/>
      <c r="CC1065" s="22"/>
      <c r="CD1065" s="22"/>
      <c r="CE1065" s="22"/>
      <c r="CF1065" s="22"/>
      <c r="CG1065" s="22"/>
      <c r="CH1065" s="22"/>
      <c r="CI1065" s="22"/>
      <c r="CJ1065" s="22"/>
      <c r="CK1065" s="22"/>
      <c r="CL1065" s="22"/>
      <c r="CM1065" s="22"/>
      <c r="CN1065" s="22"/>
      <c r="CO1065" s="22"/>
      <c r="CP1065" s="22"/>
      <c r="CQ1065" s="22"/>
      <c r="CR1065" s="22"/>
      <c r="CS1065" s="22"/>
      <c r="CT1065" s="22"/>
      <c r="CU1065" s="22"/>
      <c r="CV1065" s="22"/>
      <c r="CW1065" s="22"/>
      <c r="CX1065" s="22"/>
      <c r="CY1065" s="22"/>
      <c r="CZ1065" s="22"/>
      <c r="DA1065" s="22"/>
      <c r="DB1065" s="22"/>
      <c r="DC1065" s="22"/>
      <c r="DD1065" s="22"/>
    </row>
    <row r="1066" spans="1:108" s="68" customFormat="1" ht="12.75">
      <c r="A1066" s="22"/>
      <c r="B1066" s="22"/>
      <c r="C1066" s="22"/>
      <c r="D1066" s="38"/>
      <c r="E1066" s="22"/>
      <c r="F1066" s="22"/>
      <c r="G1066" s="22"/>
      <c r="H1066" s="67"/>
      <c r="I1066" s="22"/>
      <c r="J1066" s="22"/>
      <c r="K1066" s="22"/>
      <c r="L1066" s="22"/>
      <c r="M1066" s="22"/>
      <c r="N1066" s="22"/>
      <c r="O1066" s="22"/>
      <c r="P1066" s="22"/>
      <c r="Q1066" s="22"/>
      <c r="R1066" s="22"/>
      <c r="S1066" s="22"/>
      <c r="T1066" s="22"/>
      <c r="U1066" s="22"/>
      <c r="V1066" s="22"/>
      <c r="W1066" s="22"/>
      <c r="X1066" s="22"/>
      <c r="Y1066" s="22"/>
      <c r="Z1066" s="22"/>
      <c r="AA1066" s="22"/>
      <c r="AB1066" s="22"/>
      <c r="AC1066" s="22"/>
      <c r="AD1066" s="22"/>
      <c r="AE1066" s="22"/>
      <c r="AF1066" s="22"/>
      <c r="AG1066" s="22"/>
      <c r="AH1066" s="22"/>
      <c r="AI1066" s="22"/>
      <c r="AJ1066" s="22"/>
      <c r="AK1066" s="22"/>
      <c r="AL1066" s="22"/>
      <c r="AM1066" s="22"/>
      <c r="AN1066" s="22"/>
      <c r="AO1066" s="22"/>
      <c r="AP1066" s="22"/>
      <c r="AQ1066" s="22"/>
      <c r="AR1066" s="22"/>
      <c r="AS1066" s="22"/>
      <c r="AT1066" s="22"/>
      <c r="AU1066" s="22"/>
      <c r="AV1066" s="22"/>
      <c r="AW1066" s="22"/>
      <c r="AX1066" s="22"/>
      <c r="AY1066" s="22"/>
      <c r="AZ1066" s="22"/>
      <c r="BA1066" s="22"/>
      <c r="BB1066" s="22"/>
      <c r="BC1066" s="22"/>
      <c r="BD1066" s="22"/>
      <c r="BE1066" s="22"/>
      <c r="BF1066" s="22"/>
      <c r="BG1066" s="22"/>
      <c r="BH1066" s="22"/>
      <c r="BI1066" s="22"/>
      <c r="BJ1066" s="22"/>
      <c r="BK1066" s="22"/>
      <c r="BL1066" s="22"/>
      <c r="BM1066" s="22"/>
      <c r="BN1066" s="22"/>
      <c r="BO1066" s="22"/>
      <c r="BP1066" s="22"/>
      <c r="BQ1066" s="22"/>
      <c r="BR1066" s="22"/>
      <c r="BS1066" s="22"/>
      <c r="BT1066" s="22"/>
      <c r="BU1066" s="22"/>
      <c r="BV1066" s="22"/>
      <c r="BW1066" s="22"/>
      <c r="BX1066" s="22"/>
      <c r="BY1066" s="22"/>
      <c r="BZ1066" s="22"/>
      <c r="CA1066" s="22"/>
      <c r="CB1066" s="22"/>
      <c r="CC1066" s="22"/>
      <c r="CD1066" s="22"/>
      <c r="CE1066" s="22"/>
      <c r="CF1066" s="22"/>
      <c r="CG1066" s="22"/>
      <c r="CH1066" s="22"/>
      <c r="CI1066" s="22"/>
      <c r="CJ1066" s="22"/>
      <c r="CK1066" s="22"/>
      <c r="CL1066" s="22"/>
      <c r="CM1066" s="22"/>
      <c r="CN1066" s="22"/>
      <c r="CO1066" s="22"/>
      <c r="CP1066" s="22"/>
      <c r="CQ1066" s="22"/>
      <c r="CR1066" s="22"/>
      <c r="CS1066" s="22"/>
      <c r="CT1066" s="22"/>
      <c r="CU1066" s="22"/>
      <c r="CV1066" s="22"/>
      <c r="CW1066" s="22"/>
      <c r="CX1066" s="22"/>
      <c r="CY1066" s="22"/>
      <c r="CZ1066" s="22"/>
      <c r="DA1066" s="22"/>
      <c r="DB1066" s="22"/>
      <c r="DC1066" s="22"/>
      <c r="DD1066" s="22"/>
    </row>
    <row r="1067" spans="1:108" s="68" customFormat="1" ht="12.75">
      <c r="A1067" s="22"/>
      <c r="B1067" s="22"/>
      <c r="C1067" s="22"/>
      <c r="D1067" s="38"/>
      <c r="E1067" s="22"/>
      <c r="F1067" s="22"/>
      <c r="G1067" s="22"/>
      <c r="H1067" s="67"/>
      <c r="I1067" s="22"/>
      <c r="J1067" s="22"/>
      <c r="K1067" s="22"/>
      <c r="L1067" s="22"/>
      <c r="M1067" s="22"/>
      <c r="N1067" s="22"/>
      <c r="O1067" s="22"/>
      <c r="P1067" s="22"/>
      <c r="Q1067" s="22"/>
      <c r="R1067" s="22"/>
      <c r="S1067" s="22"/>
      <c r="T1067" s="22"/>
      <c r="U1067" s="22"/>
      <c r="V1067" s="22"/>
      <c r="W1067" s="22"/>
      <c r="X1067" s="22"/>
      <c r="Y1067" s="22"/>
      <c r="Z1067" s="22"/>
      <c r="AA1067" s="22"/>
      <c r="AB1067" s="22"/>
      <c r="AC1067" s="22"/>
      <c r="AD1067" s="22"/>
      <c r="AE1067" s="22"/>
      <c r="AF1067" s="22"/>
      <c r="AG1067" s="22"/>
      <c r="AH1067" s="22"/>
      <c r="AI1067" s="22"/>
      <c r="AJ1067" s="22"/>
      <c r="AK1067" s="22"/>
      <c r="AL1067" s="22"/>
      <c r="AM1067" s="22"/>
      <c r="AN1067" s="22"/>
      <c r="AO1067" s="22"/>
      <c r="AP1067" s="22"/>
      <c r="AQ1067" s="22"/>
      <c r="AR1067" s="22"/>
      <c r="AS1067" s="22"/>
      <c r="AT1067" s="22"/>
      <c r="AU1067" s="22"/>
      <c r="AV1067" s="22"/>
      <c r="AW1067" s="22"/>
      <c r="AX1067" s="22"/>
      <c r="AY1067" s="22"/>
      <c r="AZ1067" s="22"/>
      <c r="BA1067" s="22"/>
      <c r="BB1067" s="22"/>
      <c r="BC1067" s="22"/>
      <c r="BD1067" s="22"/>
      <c r="BE1067" s="22"/>
      <c r="BF1067" s="22"/>
      <c r="BG1067" s="22"/>
      <c r="BH1067" s="22"/>
      <c r="BI1067" s="22"/>
      <c r="BJ1067" s="22"/>
      <c r="BK1067" s="22"/>
      <c r="BL1067" s="22"/>
      <c r="BM1067" s="22"/>
      <c r="BN1067" s="22"/>
      <c r="BO1067" s="22"/>
      <c r="BP1067" s="22"/>
      <c r="BQ1067" s="22"/>
      <c r="BR1067" s="22"/>
      <c r="BS1067" s="22"/>
      <c r="BT1067" s="22"/>
      <c r="BU1067" s="22"/>
      <c r="BV1067" s="22"/>
      <c r="BW1067" s="22"/>
      <c r="BX1067" s="22"/>
      <c r="BY1067" s="22"/>
      <c r="BZ1067" s="22"/>
      <c r="CA1067" s="22"/>
      <c r="CB1067" s="22"/>
      <c r="CC1067" s="22"/>
      <c r="CD1067" s="22"/>
      <c r="CE1067" s="22"/>
      <c r="CF1067" s="22"/>
      <c r="CG1067" s="22"/>
      <c r="CH1067" s="22"/>
      <c r="CI1067" s="22"/>
      <c r="CJ1067" s="22"/>
      <c r="CK1067" s="22"/>
      <c r="CL1067" s="22"/>
      <c r="CM1067" s="22"/>
      <c r="CN1067" s="22"/>
      <c r="CO1067" s="22"/>
      <c r="CP1067" s="22"/>
      <c r="CQ1067" s="22"/>
      <c r="CR1067" s="22"/>
      <c r="CS1067" s="22"/>
      <c r="CT1067" s="22"/>
      <c r="CU1067" s="22"/>
      <c r="CV1067" s="22"/>
      <c r="CW1067" s="22"/>
      <c r="CX1067" s="22"/>
      <c r="CY1067" s="22"/>
      <c r="CZ1067" s="22"/>
      <c r="DA1067" s="22"/>
      <c r="DB1067" s="22"/>
      <c r="DC1067" s="22"/>
      <c r="DD1067" s="22"/>
    </row>
    <row r="1068" spans="1:108" s="68" customFormat="1" ht="12.75">
      <c r="A1068" s="22"/>
      <c r="B1068" s="22"/>
      <c r="C1068" s="22"/>
      <c r="D1068" s="38"/>
      <c r="E1068" s="22"/>
      <c r="F1068" s="22"/>
      <c r="G1068" s="22"/>
      <c r="H1068" s="67"/>
      <c r="I1068" s="22"/>
      <c r="J1068" s="22"/>
      <c r="K1068" s="22"/>
      <c r="L1068" s="22"/>
      <c r="M1068" s="22"/>
      <c r="N1068" s="22"/>
      <c r="O1068" s="22"/>
      <c r="P1068" s="22"/>
      <c r="Q1068" s="22"/>
      <c r="R1068" s="22"/>
      <c r="S1068" s="22"/>
      <c r="T1068" s="22"/>
      <c r="U1068" s="22"/>
      <c r="V1068" s="22"/>
      <c r="W1068" s="22"/>
      <c r="X1068" s="22"/>
      <c r="Y1068" s="22"/>
      <c r="Z1068" s="22"/>
      <c r="AA1068" s="22"/>
      <c r="AB1068" s="22"/>
      <c r="AC1068" s="22"/>
      <c r="AD1068" s="22"/>
      <c r="AE1068" s="22"/>
      <c r="AF1068" s="22"/>
      <c r="AG1068" s="22"/>
      <c r="AH1068" s="22"/>
      <c r="AI1068" s="22"/>
      <c r="AJ1068" s="22"/>
      <c r="AK1068" s="22"/>
      <c r="AL1068" s="22"/>
      <c r="AM1068" s="22"/>
      <c r="AN1068" s="22"/>
      <c r="AO1068" s="22"/>
      <c r="AP1068" s="22"/>
      <c r="AQ1068" s="22"/>
      <c r="AR1068" s="22"/>
      <c r="AS1068" s="22"/>
      <c r="AT1068" s="22"/>
      <c r="AU1068" s="22"/>
      <c r="AV1068" s="22"/>
      <c r="AW1068" s="22"/>
      <c r="AX1068" s="22"/>
      <c r="AY1068" s="22"/>
      <c r="AZ1068" s="22"/>
      <c r="BA1068" s="22"/>
      <c r="BB1068" s="22"/>
      <c r="BC1068" s="22"/>
      <c r="BD1068" s="22"/>
      <c r="BE1068" s="22"/>
      <c r="BF1068" s="22"/>
      <c r="BG1068" s="22"/>
      <c r="BH1068" s="22"/>
      <c r="BI1068" s="22"/>
      <c r="BJ1068" s="22"/>
      <c r="BK1068" s="22"/>
      <c r="BL1068" s="22"/>
      <c r="BM1068" s="22"/>
      <c r="BN1068" s="22"/>
      <c r="BO1068" s="22"/>
      <c r="BP1068" s="22"/>
      <c r="BQ1068" s="22"/>
      <c r="BR1068" s="22"/>
      <c r="BS1068" s="22"/>
      <c r="BT1068" s="22"/>
      <c r="BU1068" s="22"/>
      <c r="BV1068" s="22"/>
      <c r="BW1068" s="22"/>
      <c r="BX1068" s="22"/>
      <c r="BY1068" s="22"/>
      <c r="BZ1068" s="22"/>
      <c r="CA1068" s="22"/>
      <c r="CB1068" s="22"/>
      <c r="CC1068" s="22"/>
      <c r="CD1068" s="22"/>
      <c r="CE1068" s="22"/>
      <c r="CF1068" s="22"/>
      <c r="CG1068" s="22"/>
      <c r="CH1068" s="22"/>
      <c r="CI1068" s="22"/>
      <c r="CJ1068" s="22"/>
      <c r="CK1068" s="22"/>
      <c r="CL1068" s="22"/>
      <c r="CM1068" s="22"/>
      <c r="CN1068" s="22"/>
      <c r="CO1068" s="22"/>
      <c r="CP1068" s="22"/>
      <c r="CQ1068" s="22"/>
      <c r="CR1068" s="22"/>
      <c r="CS1068" s="22"/>
      <c r="CT1068" s="22"/>
      <c r="CU1068" s="22"/>
      <c r="CV1068" s="22"/>
      <c r="CW1068" s="22"/>
      <c r="CX1068" s="22"/>
      <c r="CY1068" s="22"/>
      <c r="CZ1068" s="22"/>
      <c r="DA1068" s="22"/>
      <c r="DB1068" s="22"/>
      <c r="DC1068" s="22"/>
      <c r="DD1068" s="22"/>
    </row>
    <row r="1069" spans="1:108" s="68" customFormat="1" ht="12.75">
      <c r="A1069" s="22"/>
      <c r="B1069" s="22"/>
      <c r="C1069" s="22"/>
      <c r="D1069" s="38"/>
      <c r="E1069" s="22"/>
      <c r="F1069" s="22"/>
      <c r="G1069" s="22"/>
      <c r="H1069" s="67"/>
      <c r="I1069" s="22"/>
      <c r="J1069" s="22"/>
      <c r="K1069" s="22"/>
      <c r="L1069" s="22"/>
      <c r="M1069" s="22"/>
      <c r="N1069" s="22"/>
      <c r="O1069" s="22"/>
      <c r="P1069" s="22"/>
      <c r="Q1069" s="22"/>
      <c r="R1069" s="22"/>
      <c r="S1069" s="22"/>
      <c r="T1069" s="22"/>
      <c r="U1069" s="22"/>
      <c r="V1069" s="22"/>
      <c r="W1069" s="22"/>
      <c r="X1069" s="22"/>
      <c r="Y1069" s="22"/>
      <c r="Z1069" s="22"/>
      <c r="AA1069" s="22"/>
      <c r="AB1069" s="22"/>
      <c r="AC1069" s="22"/>
      <c r="AD1069" s="22"/>
      <c r="AE1069" s="22"/>
      <c r="AF1069" s="22"/>
      <c r="AG1069" s="22"/>
      <c r="AH1069" s="22"/>
      <c r="AI1069" s="22"/>
      <c r="AJ1069" s="22"/>
      <c r="AK1069" s="22"/>
      <c r="AL1069" s="22"/>
      <c r="AM1069" s="22"/>
      <c r="AN1069" s="22"/>
      <c r="AO1069" s="22"/>
      <c r="AP1069" s="22"/>
      <c r="AQ1069" s="22"/>
      <c r="AR1069" s="22"/>
      <c r="AS1069" s="22"/>
      <c r="AT1069" s="22"/>
      <c r="AU1069" s="22"/>
      <c r="AV1069" s="22"/>
      <c r="AW1069" s="22"/>
      <c r="AX1069" s="22"/>
      <c r="AY1069" s="22"/>
      <c r="AZ1069" s="22"/>
      <c r="BA1069" s="22"/>
      <c r="BB1069" s="22"/>
      <c r="BC1069" s="22"/>
      <c r="BD1069" s="22"/>
      <c r="BE1069" s="22"/>
      <c r="BF1069" s="22"/>
      <c r="BG1069" s="22"/>
      <c r="BH1069" s="22"/>
      <c r="BI1069" s="22"/>
      <c r="BJ1069" s="22"/>
      <c r="BK1069" s="22"/>
      <c r="BL1069" s="22"/>
      <c r="BM1069" s="22"/>
      <c r="BN1069" s="22"/>
      <c r="BO1069" s="22"/>
      <c r="BP1069" s="22"/>
      <c r="BQ1069" s="22"/>
      <c r="BR1069" s="22"/>
      <c r="BS1069" s="22"/>
      <c r="BT1069" s="22"/>
      <c r="BU1069" s="22"/>
      <c r="BV1069" s="22"/>
      <c r="BW1069" s="22"/>
      <c r="BX1069" s="22"/>
      <c r="BY1069" s="22"/>
      <c r="BZ1069" s="22"/>
      <c r="CA1069" s="22"/>
      <c r="CB1069" s="22"/>
      <c r="CC1069" s="22"/>
      <c r="CD1069" s="22"/>
      <c r="CE1069" s="22"/>
      <c r="CF1069" s="22"/>
      <c r="CG1069" s="22"/>
      <c r="CH1069" s="22"/>
      <c r="CI1069" s="22"/>
      <c r="CJ1069" s="22"/>
      <c r="CK1069" s="22"/>
      <c r="CL1069" s="22"/>
      <c r="CM1069" s="22"/>
      <c r="CN1069" s="22"/>
      <c r="CO1069" s="22"/>
      <c r="CP1069" s="22"/>
      <c r="CQ1069" s="22"/>
      <c r="CR1069" s="22"/>
      <c r="CS1069" s="22"/>
      <c r="CT1069" s="22"/>
      <c r="CU1069" s="22"/>
      <c r="CV1069" s="22"/>
      <c r="CW1069" s="22"/>
      <c r="CX1069" s="22"/>
      <c r="CY1069" s="22"/>
      <c r="CZ1069" s="22"/>
      <c r="DA1069" s="22"/>
      <c r="DB1069" s="22"/>
      <c r="DC1069" s="22"/>
      <c r="DD1069" s="22"/>
    </row>
    <row r="1070" spans="1:108" s="68" customFormat="1" ht="12.75">
      <c r="A1070" s="22"/>
      <c r="B1070" s="22"/>
      <c r="C1070" s="22"/>
      <c r="D1070" s="38"/>
      <c r="E1070" s="22"/>
      <c r="F1070" s="22"/>
      <c r="G1070" s="22"/>
      <c r="H1070" s="67"/>
      <c r="I1070" s="22"/>
      <c r="J1070" s="22"/>
      <c r="K1070" s="22"/>
      <c r="L1070" s="22"/>
      <c r="M1070" s="22"/>
      <c r="N1070" s="22"/>
      <c r="O1070" s="22"/>
      <c r="P1070" s="22"/>
      <c r="Q1070" s="22"/>
      <c r="R1070" s="22"/>
      <c r="S1070" s="22"/>
      <c r="T1070" s="22"/>
      <c r="U1070" s="22"/>
      <c r="V1070" s="22"/>
      <c r="W1070" s="22"/>
      <c r="X1070" s="22"/>
      <c r="Y1070" s="22"/>
      <c r="Z1070" s="22"/>
      <c r="AA1070" s="22"/>
      <c r="AB1070" s="22"/>
      <c r="AC1070" s="22"/>
      <c r="AD1070" s="22"/>
      <c r="AE1070" s="22"/>
      <c r="AF1070" s="22"/>
      <c r="AG1070" s="22"/>
      <c r="AH1070" s="22"/>
      <c r="AI1070" s="22"/>
      <c r="AJ1070" s="22"/>
      <c r="AK1070" s="22"/>
      <c r="AL1070" s="22"/>
      <c r="AM1070" s="22"/>
      <c r="AN1070" s="22"/>
      <c r="AO1070" s="22"/>
      <c r="AP1070" s="22"/>
      <c r="AQ1070" s="22"/>
      <c r="AR1070" s="22"/>
      <c r="AS1070" s="22"/>
      <c r="AT1070" s="22"/>
      <c r="AU1070" s="22"/>
      <c r="AV1070" s="22"/>
      <c r="AW1070" s="22"/>
      <c r="AX1070" s="22"/>
      <c r="AY1070" s="22"/>
      <c r="AZ1070" s="22"/>
      <c r="BA1070" s="22"/>
      <c r="BB1070" s="22"/>
      <c r="BC1070" s="22"/>
      <c r="BD1070" s="22"/>
      <c r="BE1070" s="22"/>
      <c r="BF1070" s="22"/>
      <c r="BG1070" s="22"/>
      <c r="BH1070" s="22"/>
      <c r="BI1070" s="22"/>
      <c r="BJ1070" s="22"/>
      <c r="BK1070" s="22"/>
      <c r="BL1070" s="22"/>
      <c r="BM1070" s="22"/>
      <c r="BN1070" s="22"/>
      <c r="BO1070" s="22"/>
      <c r="BP1070" s="22"/>
      <c r="BQ1070" s="22"/>
      <c r="BR1070" s="22"/>
      <c r="BS1070" s="22"/>
      <c r="BT1070" s="22"/>
      <c r="BU1070" s="22"/>
      <c r="BV1070" s="22"/>
      <c r="BW1070" s="22"/>
      <c r="BX1070" s="22"/>
      <c r="BY1070" s="22"/>
      <c r="BZ1070" s="22"/>
      <c r="CA1070" s="22"/>
      <c r="CB1070" s="22"/>
      <c r="CC1070" s="22"/>
      <c r="CD1070" s="22"/>
      <c r="CE1070" s="22"/>
      <c r="CF1070" s="22"/>
      <c r="CG1070" s="22"/>
      <c r="CH1070" s="22"/>
      <c r="CI1070" s="22"/>
      <c r="CJ1070" s="22"/>
      <c r="CK1070" s="22"/>
      <c r="CL1070" s="22"/>
      <c r="CM1070" s="22"/>
      <c r="CN1070" s="22"/>
      <c r="CO1070" s="22"/>
      <c r="CP1070" s="22"/>
      <c r="CQ1070" s="22"/>
      <c r="CR1070" s="22"/>
      <c r="CS1070" s="22"/>
      <c r="CT1070" s="22"/>
      <c r="CU1070" s="22"/>
      <c r="CV1070" s="22"/>
      <c r="CW1070" s="22"/>
      <c r="CX1070" s="22"/>
      <c r="CY1070" s="22"/>
      <c r="CZ1070" s="22"/>
      <c r="DA1070" s="22"/>
      <c r="DB1070" s="22"/>
      <c r="DC1070" s="22"/>
      <c r="DD1070" s="22"/>
    </row>
    <row r="1071" spans="1:108" s="68" customFormat="1" ht="12.75">
      <c r="A1071" s="22"/>
      <c r="B1071" s="22"/>
      <c r="C1071" s="22"/>
      <c r="D1071" s="38"/>
      <c r="E1071" s="22"/>
      <c r="F1071" s="22"/>
      <c r="G1071" s="22"/>
      <c r="H1071" s="67"/>
      <c r="I1071" s="22"/>
      <c r="J1071" s="22"/>
      <c r="K1071" s="22"/>
      <c r="L1071" s="22"/>
      <c r="M1071" s="22"/>
      <c r="N1071" s="22"/>
      <c r="O1071" s="22"/>
      <c r="P1071" s="22"/>
      <c r="Q1071" s="22"/>
      <c r="R1071" s="22"/>
      <c r="S1071" s="22"/>
      <c r="T1071" s="22"/>
      <c r="U1071" s="22"/>
      <c r="V1071" s="22"/>
      <c r="W1071" s="22"/>
      <c r="X1071" s="22"/>
      <c r="Y1071" s="22"/>
      <c r="Z1071" s="22"/>
      <c r="AA1071" s="22"/>
      <c r="AB1071" s="22"/>
      <c r="AC1071" s="22"/>
      <c r="AD1071" s="22"/>
      <c r="AE1071" s="22"/>
      <c r="AF1071" s="22"/>
      <c r="AG1071" s="22"/>
      <c r="AH1071" s="22"/>
      <c r="AI1071" s="22"/>
      <c r="AJ1071" s="22"/>
      <c r="AK1071" s="22"/>
      <c r="AL1071" s="22"/>
      <c r="AM1071" s="22"/>
      <c r="AN1071" s="22"/>
      <c r="AO1071" s="22"/>
      <c r="AP1071" s="22"/>
      <c r="AQ1071" s="22"/>
      <c r="AR1071" s="22"/>
      <c r="AS1071" s="22"/>
      <c r="AT1071" s="22"/>
      <c r="AU1071" s="22"/>
      <c r="AV1071" s="22"/>
      <c r="AW1071" s="22"/>
      <c r="AX1071" s="22"/>
      <c r="AY1071" s="22"/>
      <c r="AZ1071" s="22"/>
      <c r="BA1071" s="22"/>
      <c r="BB1071" s="22"/>
      <c r="BC1071" s="22"/>
      <c r="BD1071" s="22"/>
      <c r="BE1071" s="22"/>
      <c r="BF1071" s="22"/>
      <c r="BG1071" s="22"/>
      <c r="BH1071" s="22"/>
      <c r="BI1071" s="22"/>
      <c r="BJ1071" s="22"/>
      <c r="BK1071" s="22"/>
      <c r="BL1071" s="22"/>
      <c r="BM1071" s="22"/>
      <c r="BN1071" s="22"/>
      <c r="BO1071" s="22"/>
      <c r="BP1071" s="22"/>
      <c r="BQ1071" s="22"/>
      <c r="BR1071" s="22"/>
      <c r="BS1071" s="22"/>
      <c r="BT1071" s="22"/>
      <c r="BU1071" s="22"/>
      <c r="BV1071" s="22"/>
      <c r="BW1071" s="22"/>
      <c r="BX1071" s="22"/>
      <c r="BY1071" s="22"/>
      <c r="BZ1071" s="22"/>
      <c r="CA1071" s="22"/>
      <c r="CB1071" s="22"/>
      <c r="CC1071" s="22"/>
      <c r="CD1071" s="22"/>
      <c r="CE1071" s="22"/>
      <c r="CF1071" s="22"/>
      <c r="CG1071" s="22"/>
      <c r="CH1071" s="22"/>
      <c r="CI1071" s="22"/>
      <c r="CJ1071" s="22"/>
      <c r="CK1071" s="22"/>
      <c r="CL1071" s="22"/>
      <c r="CM1071" s="22"/>
      <c r="CN1071" s="22"/>
      <c r="CO1071" s="22"/>
      <c r="CP1071" s="22"/>
      <c r="CQ1071" s="22"/>
      <c r="CR1071" s="22"/>
      <c r="CS1071" s="22"/>
      <c r="CT1071" s="22"/>
      <c r="CU1071" s="22"/>
      <c r="CV1071" s="22"/>
      <c r="CW1071" s="22"/>
      <c r="CX1071" s="22"/>
      <c r="CY1071" s="22"/>
      <c r="CZ1071" s="22"/>
      <c r="DA1071" s="22"/>
      <c r="DB1071" s="22"/>
      <c r="DC1071" s="22"/>
      <c r="DD1071" s="22"/>
    </row>
    <row r="1072" spans="1:108" s="68" customFormat="1" ht="12.75">
      <c r="A1072" s="22"/>
      <c r="B1072" s="22"/>
      <c r="C1072" s="22"/>
      <c r="D1072" s="38"/>
      <c r="E1072" s="22"/>
      <c r="F1072" s="22"/>
      <c r="G1072" s="22"/>
      <c r="H1072" s="67"/>
      <c r="I1072" s="22"/>
      <c r="J1072" s="22"/>
      <c r="K1072" s="22"/>
      <c r="L1072" s="22"/>
      <c r="M1072" s="22"/>
      <c r="N1072" s="22"/>
      <c r="O1072" s="22"/>
      <c r="P1072" s="22"/>
      <c r="Q1072" s="22"/>
      <c r="R1072" s="22"/>
      <c r="S1072" s="22"/>
      <c r="T1072" s="22"/>
      <c r="U1072" s="22"/>
      <c r="V1072" s="22"/>
      <c r="W1072" s="22"/>
      <c r="X1072" s="22"/>
      <c r="Y1072" s="22"/>
      <c r="Z1072" s="22"/>
      <c r="AA1072" s="22"/>
      <c r="AB1072" s="22"/>
      <c r="AC1072" s="22"/>
      <c r="AD1072" s="22"/>
      <c r="AE1072" s="22"/>
      <c r="AF1072" s="22"/>
      <c r="AG1072" s="22"/>
      <c r="AH1072" s="22"/>
      <c r="AI1072" s="22"/>
      <c r="AJ1072" s="22"/>
      <c r="AK1072" s="22"/>
      <c r="AL1072" s="22"/>
      <c r="AM1072" s="22"/>
      <c r="AN1072" s="22"/>
      <c r="AO1072" s="22"/>
      <c r="AP1072" s="22"/>
      <c r="AQ1072" s="22"/>
      <c r="AR1072" s="22"/>
      <c r="AS1072" s="22"/>
      <c r="AT1072" s="22"/>
      <c r="AU1072" s="22"/>
      <c r="AV1072" s="22"/>
      <c r="AW1072" s="22"/>
      <c r="AX1072" s="22"/>
      <c r="AY1072" s="22"/>
      <c r="AZ1072" s="22"/>
      <c r="BA1072" s="22"/>
      <c r="BB1072" s="22"/>
      <c r="BC1072" s="22"/>
      <c r="BD1072" s="22"/>
      <c r="BE1072" s="22"/>
      <c r="BF1072" s="22"/>
      <c r="BG1072" s="22"/>
      <c r="BH1072" s="22"/>
      <c r="BI1072" s="22"/>
      <c r="BJ1072" s="22"/>
      <c r="BK1072" s="22"/>
      <c r="BL1072" s="22"/>
      <c r="BM1072" s="22"/>
      <c r="BN1072" s="22"/>
      <c r="BO1072" s="22"/>
      <c r="BP1072" s="22"/>
      <c r="BQ1072" s="22"/>
      <c r="BR1072" s="22"/>
      <c r="BS1072" s="22"/>
      <c r="BT1072" s="22"/>
      <c r="BU1072" s="22"/>
      <c r="BV1072" s="22"/>
      <c r="BW1072" s="22"/>
      <c r="BX1072" s="22"/>
      <c r="BY1072" s="22"/>
      <c r="BZ1072" s="22"/>
      <c r="CA1072" s="22"/>
      <c r="CB1072" s="22"/>
      <c r="CC1072" s="22"/>
      <c r="CD1072" s="22"/>
      <c r="CE1072" s="22"/>
      <c r="CF1072" s="22"/>
      <c r="CG1072" s="22"/>
      <c r="CH1072" s="22"/>
      <c r="CI1072" s="22"/>
      <c r="CJ1072" s="22"/>
      <c r="CK1072" s="22"/>
      <c r="CL1072" s="22"/>
      <c r="CM1072" s="22"/>
      <c r="CN1072" s="22"/>
      <c r="CO1072" s="22"/>
      <c r="CP1072" s="22"/>
      <c r="CQ1072" s="22"/>
      <c r="CR1072" s="22"/>
      <c r="CS1072" s="22"/>
      <c r="CT1072" s="22"/>
      <c r="CU1072" s="22"/>
      <c r="CV1072" s="22"/>
      <c r="CW1072" s="22"/>
      <c r="CX1072" s="22"/>
      <c r="CY1072" s="22"/>
      <c r="CZ1072" s="22"/>
      <c r="DA1072" s="22"/>
      <c r="DB1072" s="22"/>
      <c r="DC1072" s="22"/>
      <c r="DD1072" s="22"/>
    </row>
    <row r="1073" spans="1:108" s="68" customFormat="1" ht="12.75">
      <c r="A1073" s="22"/>
      <c r="B1073" s="22"/>
      <c r="C1073" s="22"/>
      <c r="D1073" s="38"/>
      <c r="E1073" s="22"/>
      <c r="F1073" s="22"/>
      <c r="G1073" s="22"/>
      <c r="H1073" s="67"/>
      <c r="I1073" s="22"/>
      <c r="J1073" s="22"/>
      <c r="K1073" s="22"/>
      <c r="L1073" s="22"/>
      <c r="M1073" s="22"/>
      <c r="N1073" s="22"/>
      <c r="O1073" s="22"/>
      <c r="P1073" s="22"/>
      <c r="Q1073" s="22"/>
      <c r="R1073" s="22"/>
      <c r="S1073" s="22"/>
      <c r="T1073" s="22"/>
      <c r="U1073" s="22"/>
      <c r="V1073" s="22"/>
      <c r="W1073" s="22"/>
      <c r="X1073" s="22"/>
      <c r="Y1073" s="22"/>
      <c r="Z1073" s="22"/>
      <c r="AA1073" s="22"/>
      <c r="AB1073" s="22"/>
      <c r="AC1073" s="22"/>
      <c r="AD1073" s="22"/>
      <c r="AE1073" s="22"/>
      <c r="AF1073" s="22"/>
      <c r="AG1073" s="22"/>
      <c r="AH1073" s="22"/>
      <c r="AI1073" s="22"/>
      <c r="AJ1073" s="22"/>
      <c r="AK1073" s="22"/>
      <c r="AL1073" s="22"/>
      <c r="AM1073" s="22"/>
      <c r="AN1073" s="22"/>
      <c r="AO1073" s="22"/>
      <c r="AP1073" s="22"/>
      <c r="AQ1073" s="22"/>
      <c r="AR1073" s="22"/>
      <c r="AS1073" s="22"/>
      <c r="AT1073" s="22"/>
      <c r="AU1073" s="22"/>
      <c r="AV1073" s="22"/>
      <c r="AW1073" s="22"/>
      <c r="AX1073" s="22"/>
      <c r="AY1073" s="22"/>
      <c r="AZ1073" s="22"/>
      <c r="BA1073" s="22"/>
      <c r="BB1073" s="22"/>
      <c r="BC1073" s="22"/>
      <c r="BD1073" s="22"/>
      <c r="BE1073" s="22"/>
      <c r="BF1073" s="22"/>
      <c r="BG1073" s="22"/>
      <c r="BH1073" s="22"/>
      <c r="BI1073" s="22"/>
      <c r="BJ1073" s="22"/>
      <c r="BK1073" s="22"/>
      <c r="BL1073" s="22"/>
      <c r="BM1073" s="22"/>
      <c r="BN1073" s="22"/>
      <c r="BO1073" s="22"/>
      <c r="BP1073" s="22"/>
      <c r="BQ1073" s="22"/>
      <c r="BR1073" s="22"/>
      <c r="BS1073" s="22"/>
      <c r="BT1073" s="22"/>
      <c r="BU1073" s="22"/>
      <c r="BV1073" s="22"/>
      <c r="BW1073" s="22"/>
      <c r="BX1073" s="22"/>
      <c r="BY1073" s="22"/>
      <c r="BZ1073" s="22"/>
      <c r="CA1073" s="22"/>
      <c r="CB1073" s="22"/>
      <c r="CC1073" s="22"/>
      <c r="CD1073" s="22"/>
      <c r="CE1073" s="22"/>
      <c r="CF1073" s="22"/>
      <c r="CG1073" s="22"/>
      <c r="CH1073" s="22"/>
      <c r="CI1073" s="22"/>
      <c r="CJ1073" s="22"/>
      <c r="CK1073" s="22"/>
      <c r="CL1073" s="22"/>
      <c r="CM1073" s="22"/>
      <c r="CN1073" s="22"/>
      <c r="CO1073" s="22"/>
      <c r="CP1073" s="22"/>
      <c r="CQ1073" s="22"/>
      <c r="CR1073" s="22"/>
      <c r="CS1073" s="22"/>
      <c r="CT1073" s="22"/>
      <c r="CU1073" s="22"/>
      <c r="CV1073" s="22"/>
      <c r="CW1073" s="22"/>
      <c r="CX1073" s="22"/>
      <c r="CY1073" s="22"/>
      <c r="CZ1073" s="22"/>
      <c r="DA1073" s="22"/>
      <c r="DB1073" s="22"/>
      <c r="DC1073" s="22"/>
      <c r="DD1073" s="22"/>
    </row>
    <row r="1074" spans="1:108" s="68" customFormat="1" ht="12.75">
      <c r="A1074" s="22"/>
      <c r="B1074" s="22"/>
      <c r="C1074" s="22"/>
      <c r="D1074" s="38"/>
      <c r="E1074" s="22"/>
      <c r="F1074" s="22"/>
      <c r="G1074" s="22"/>
      <c r="H1074" s="67"/>
      <c r="I1074" s="22"/>
      <c r="J1074" s="22"/>
      <c r="K1074" s="22"/>
      <c r="L1074" s="22"/>
      <c r="M1074" s="22"/>
      <c r="N1074" s="22"/>
      <c r="O1074" s="22"/>
      <c r="P1074" s="22"/>
      <c r="Q1074" s="22"/>
      <c r="R1074" s="22"/>
      <c r="S1074" s="22"/>
      <c r="T1074" s="22"/>
      <c r="U1074" s="22"/>
      <c r="V1074" s="22"/>
      <c r="W1074" s="22"/>
      <c r="X1074" s="22"/>
      <c r="Y1074" s="22"/>
      <c r="Z1074" s="22"/>
      <c r="AA1074" s="22"/>
      <c r="AB1074" s="22"/>
      <c r="AC1074" s="22"/>
      <c r="AD1074" s="22"/>
      <c r="AE1074" s="22"/>
      <c r="AF1074" s="22"/>
      <c r="AG1074" s="22"/>
      <c r="AH1074" s="22"/>
      <c r="AI1074" s="22"/>
      <c r="AJ1074" s="22"/>
      <c r="AK1074" s="22"/>
      <c r="AL1074" s="22"/>
      <c r="AM1074" s="22"/>
      <c r="AN1074" s="22"/>
      <c r="AO1074" s="22"/>
      <c r="AP1074" s="22"/>
      <c r="AQ1074" s="22"/>
      <c r="AR1074" s="22"/>
      <c r="AS1074" s="22"/>
      <c r="AT1074" s="22"/>
      <c r="AU1074" s="22"/>
      <c r="AV1074" s="22"/>
      <c r="AW1074" s="22"/>
      <c r="AX1074" s="22"/>
      <c r="AY1074" s="22"/>
      <c r="AZ1074" s="22"/>
      <c r="BA1074" s="22"/>
      <c r="BB1074" s="22"/>
      <c r="BC1074" s="22"/>
      <c r="BD1074" s="22"/>
      <c r="BE1074" s="22"/>
      <c r="BF1074" s="22"/>
      <c r="BG1074" s="22"/>
      <c r="BH1074" s="22"/>
      <c r="BI1074" s="22"/>
      <c r="BJ1074" s="22"/>
      <c r="BK1074" s="22"/>
      <c r="BL1074" s="22"/>
      <c r="BM1074" s="22"/>
      <c r="BN1074" s="22"/>
      <c r="BO1074" s="22"/>
      <c r="BP1074" s="22"/>
      <c r="BQ1074" s="22"/>
      <c r="BR1074" s="22"/>
      <c r="BS1074" s="22"/>
      <c r="BT1074" s="22"/>
      <c r="BU1074" s="22"/>
      <c r="BV1074" s="22"/>
      <c r="BW1074" s="22"/>
      <c r="BX1074" s="22"/>
      <c r="BY1074" s="22"/>
      <c r="BZ1074" s="22"/>
      <c r="CA1074" s="22"/>
      <c r="CB1074" s="22"/>
      <c r="CC1074" s="22"/>
      <c r="CD1074" s="22"/>
      <c r="CE1074" s="22"/>
      <c r="CF1074" s="22"/>
      <c r="CG1074" s="22"/>
      <c r="CH1074" s="22"/>
      <c r="CI1074" s="22"/>
      <c r="CJ1074" s="22"/>
      <c r="CK1074" s="22"/>
      <c r="CL1074" s="22"/>
      <c r="CM1074" s="22"/>
      <c r="CN1074" s="22"/>
      <c r="CO1074" s="22"/>
      <c r="CP1074" s="22"/>
      <c r="CQ1074" s="22"/>
      <c r="CR1074" s="22"/>
      <c r="CS1074" s="22"/>
      <c r="CT1074" s="22"/>
      <c r="CU1074" s="22"/>
      <c r="CV1074" s="22"/>
      <c r="CW1074" s="22"/>
      <c r="CX1074" s="22"/>
      <c r="CY1074" s="22"/>
      <c r="CZ1074" s="22"/>
      <c r="DA1074" s="22"/>
      <c r="DB1074" s="22"/>
      <c r="DC1074" s="22"/>
      <c r="DD1074" s="22"/>
    </row>
    <row r="1075" spans="1:108" s="68" customFormat="1" ht="12.75">
      <c r="A1075" s="22"/>
      <c r="B1075" s="22"/>
      <c r="C1075" s="22"/>
      <c r="D1075" s="38"/>
      <c r="E1075" s="22"/>
      <c r="F1075" s="22"/>
      <c r="G1075" s="22"/>
      <c r="H1075" s="67"/>
      <c r="I1075" s="22"/>
      <c r="J1075" s="22"/>
      <c r="K1075" s="22"/>
      <c r="L1075" s="22"/>
      <c r="M1075" s="22"/>
      <c r="N1075" s="22"/>
      <c r="O1075" s="22"/>
      <c r="P1075" s="22"/>
      <c r="Q1075" s="22"/>
      <c r="R1075" s="22"/>
      <c r="S1075" s="22"/>
      <c r="T1075" s="22"/>
      <c r="U1075" s="22"/>
      <c r="V1075" s="22"/>
      <c r="W1075" s="22"/>
      <c r="X1075" s="22"/>
      <c r="Y1075" s="22"/>
      <c r="Z1075" s="22"/>
      <c r="AA1075" s="22"/>
      <c r="AB1075" s="22"/>
      <c r="AC1075" s="22"/>
      <c r="AD1075" s="22"/>
      <c r="AE1075" s="22"/>
      <c r="AF1075" s="22"/>
      <c r="AG1075" s="22"/>
      <c r="AH1075" s="22"/>
      <c r="AI1075" s="22"/>
      <c r="AJ1075" s="22"/>
      <c r="AK1075" s="22"/>
      <c r="AL1075" s="22"/>
      <c r="AM1075" s="22"/>
      <c r="AN1075" s="22"/>
      <c r="AO1075" s="22"/>
      <c r="AP1075" s="22"/>
      <c r="AQ1075" s="22"/>
      <c r="AR1075" s="22"/>
      <c r="AS1075" s="22"/>
      <c r="AT1075" s="22"/>
      <c r="AU1075" s="22"/>
      <c r="AV1075" s="22"/>
      <c r="AW1075" s="22"/>
      <c r="AX1075" s="22"/>
      <c r="AY1075" s="22"/>
      <c r="AZ1075" s="22"/>
      <c r="BA1075" s="22"/>
      <c r="BB1075" s="22"/>
      <c r="BC1075" s="22"/>
      <c r="BD1075" s="22"/>
      <c r="BE1075" s="22"/>
      <c r="BF1075" s="22"/>
      <c r="BG1075" s="22"/>
      <c r="BH1075" s="22"/>
      <c r="BI1075" s="22"/>
      <c r="BJ1075" s="22"/>
      <c r="BK1075" s="22"/>
      <c r="BL1075" s="22"/>
      <c r="BM1075" s="22"/>
      <c r="BN1075" s="22"/>
      <c r="BO1075" s="22"/>
      <c r="BP1075" s="22"/>
      <c r="BQ1075" s="22"/>
      <c r="BR1075" s="22"/>
      <c r="BS1075" s="22"/>
      <c r="BT1075" s="22"/>
      <c r="BU1075" s="22"/>
      <c r="BV1075" s="22"/>
      <c r="BW1075" s="22"/>
      <c r="BX1075" s="22"/>
      <c r="BY1075" s="22"/>
      <c r="BZ1075" s="22"/>
      <c r="CA1075" s="22"/>
      <c r="CB1075" s="22"/>
      <c r="CC1075" s="22"/>
      <c r="CD1075" s="22"/>
      <c r="CE1075" s="22"/>
      <c r="CF1075" s="22"/>
      <c r="CG1075" s="22"/>
      <c r="CH1075" s="22"/>
      <c r="CI1075" s="22"/>
      <c r="CJ1075" s="22"/>
      <c r="CK1075" s="22"/>
      <c r="CL1075" s="22"/>
      <c r="CM1075" s="22"/>
      <c r="CN1075" s="22"/>
      <c r="CO1075" s="22"/>
      <c r="CP1075" s="22"/>
      <c r="CQ1075" s="22"/>
      <c r="CR1075" s="22"/>
      <c r="CS1075" s="22"/>
      <c r="CT1075" s="22"/>
      <c r="CU1075" s="22"/>
      <c r="CV1075" s="22"/>
      <c r="CW1075" s="22"/>
      <c r="CX1075" s="22"/>
      <c r="CY1075" s="22"/>
      <c r="CZ1075" s="22"/>
      <c r="DA1075" s="22"/>
      <c r="DB1075" s="22"/>
      <c r="DC1075" s="22"/>
      <c r="DD1075" s="22"/>
    </row>
    <row r="1076" spans="1:108" s="68" customFormat="1" ht="12.75">
      <c r="A1076" s="22"/>
      <c r="B1076" s="22"/>
      <c r="C1076" s="22"/>
      <c r="D1076" s="38"/>
      <c r="E1076" s="22"/>
      <c r="F1076" s="22"/>
      <c r="G1076" s="22"/>
      <c r="H1076" s="67"/>
      <c r="I1076" s="22"/>
      <c r="J1076" s="22"/>
      <c r="K1076" s="22"/>
      <c r="L1076" s="22"/>
      <c r="M1076" s="22"/>
      <c r="N1076" s="22"/>
      <c r="O1076" s="22"/>
      <c r="P1076" s="22"/>
      <c r="Q1076" s="22"/>
      <c r="R1076" s="22"/>
      <c r="S1076" s="22"/>
      <c r="T1076" s="22"/>
      <c r="U1076" s="22"/>
      <c r="V1076" s="22"/>
      <c r="W1076" s="22"/>
      <c r="X1076" s="22"/>
      <c r="Y1076" s="22"/>
      <c r="Z1076" s="22"/>
      <c r="AA1076" s="22"/>
      <c r="AB1076" s="22"/>
      <c r="AC1076" s="22"/>
      <c r="AD1076" s="22"/>
      <c r="AE1076" s="22"/>
      <c r="AF1076" s="22"/>
      <c r="AG1076" s="22"/>
      <c r="AH1076" s="22"/>
      <c r="AI1076" s="22"/>
      <c r="AJ1076" s="22"/>
      <c r="AK1076" s="22"/>
      <c r="AL1076" s="22"/>
      <c r="AM1076" s="22"/>
      <c r="AN1076" s="22"/>
      <c r="AO1076" s="22"/>
      <c r="AP1076" s="22"/>
      <c r="AQ1076" s="22"/>
      <c r="AR1076" s="22"/>
      <c r="AS1076" s="22"/>
      <c r="AT1076" s="22"/>
      <c r="AU1076" s="22"/>
      <c r="AV1076" s="22"/>
      <c r="AW1076" s="22"/>
      <c r="AX1076" s="22"/>
      <c r="AY1076" s="22"/>
      <c r="AZ1076" s="22"/>
      <c r="BA1076" s="22"/>
      <c r="BB1076" s="22"/>
      <c r="BC1076" s="22"/>
      <c r="BD1076" s="22"/>
      <c r="BE1076" s="22"/>
      <c r="BF1076" s="22"/>
      <c r="BG1076" s="22"/>
      <c r="BH1076" s="22"/>
      <c r="BI1076" s="22"/>
      <c r="BJ1076" s="22"/>
      <c r="BK1076" s="22"/>
      <c r="BL1076" s="22"/>
      <c r="BM1076" s="22"/>
      <c r="BN1076" s="22"/>
      <c r="BO1076" s="22"/>
      <c r="BP1076" s="22"/>
      <c r="BQ1076" s="22"/>
      <c r="BR1076" s="22"/>
      <c r="BS1076" s="22"/>
      <c r="BT1076" s="22"/>
      <c r="BU1076" s="22"/>
      <c r="BV1076" s="22"/>
      <c r="BW1076" s="22"/>
      <c r="BX1076" s="22"/>
      <c r="BY1076" s="22"/>
      <c r="BZ1076" s="22"/>
      <c r="CA1076" s="22"/>
      <c r="CB1076" s="22"/>
      <c r="CC1076" s="22"/>
      <c r="CD1076" s="22"/>
      <c r="CE1076" s="22"/>
      <c r="CF1076" s="22"/>
      <c r="CG1076" s="22"/>
      <c r="CH1076" s="22"/>
      <c r="CI1076" s="22"/>
      <c r="CJ1076" s="22"/>
      <c r="CK1076" s="22"/>
      <c r="CL1076" s="22"/>
      <c r="CM1076" s="22"/>
      <c r="CN1076" s="22"/>
      <c r="CO1076" s="22"/>
      <c r="CP1076" s="22"/>
      <c r="CQ1076" s="22"/>
      <c r="CR1076" s="22"/>
      <c r="CS1076" s="22"/>
      <c r="CT1076" s="22"/>
      <c r="CU1076" s="22"/>
      <c r="CV1076" s="22"/>
      <c r="CW1076" s="22"/>
      <c r="CX1076" s="22"/>
      <c r="CY1076" s="22"/>
      <c r="CZ1076" s="22"/>
      <c r="DA1076" s="22"/>
      <c r="DB1076" s="22"/>
      <c r="DC1076" s="22"/>
      <c r="DD1076" s="22"/>
    </row>
    <row r="1077" spans="1:108" s="68" customFormat="1" ht="12.75">
      <c r="A1077" s="22"/>
      <c r="B1077" s="22"/>
      <c r="C1077" s="22"/>
      <c r="D1077" s="38"/>
      <c r="E1077" s="22"/>
      <c r="F1077" s="22"/>
      <c r="G1077" s="22"/>
      <c r="H1077" s="67"/>
      <c r="I1077" s="22"/>
      <c r="J1077" s="22"/>
      <c r="K1077" s="22"/>
      <c r="L1077" s="22"/>
      <c r="M1077" s="22"/>
      <c r="N1077" s="22"/>
      <c r="O1077" s="22"/>
      <c r="P1077" s="22"/>
      <c r="Q1077" s="22"/>
      <c r="R1077" s="22"/>
      <c r="S1077" s="22"/>
      <c r="T1077" s="22"/>
      <c r="U1077" s="22"/>
      <c r="V1077" s="22"/>
      <c r="W1077" s="22"/>
      <c r="X1077" s="22"/>
      <c r="Y1077" s="22"/>
      <c r="Z1077" s="22"/>
      <c r="AA1077" s="22"/>
      <c r="AB1077" s="22"/>
      <c r="AC1077" s="22"/>
      <c r="AD1077" s="22"/>
      <c r="AE1077" s="22"/>
      <c r="AF1077" s="22"/>
      <c r="AG1077" s="22"/>
      <c r="AH1077" s="22"/>
      <c r="AI1077" s="22"/>
      <c r="AJ1077" s="22"/>
      <c r="AK1077" s="22"/>
      <c r="AL1077" s="22"/>
      <c r="AM1077" s="22"/>
      <c r="AN1077" s="22"/>
      <c r="AO1077" s="22"/>
      <c r="AP1077" s="22"/>
      <c r="AQ1077" s="22"/>
      <c r="AR1077" s="22"/>
      <c r="AS1077" s="22"/>
      <c r="AT1077" s="22"/>
      <c r="AU1077" s="22"/>
      <c r="AV1077" s="22"/>
      <c r="AW1077" s="22"/>
      <c r="AX1077" s="22"/>
      <c r="AY1077" s="22"/>
      <c r="AZ1077" s="22"/>
      <c r="BA1077" s="22"/>
      <c r="BB1077" s="22"/>
      <c r="BC1077" s="22"/>
      <c r="BD1077" s="22"/>
      <c r="BE1077" s="22"/>
      <c r="BF1077" s="22"/>
      <c r="BG1077" s="22"/>
      <c r="BH1077" s="22"/>
      <c r="BI1077" s="22"/>
      <c r="BJ1077" s="22"/>
      <c r="BK1077" s="22"/>
      <c r="BL1077" s="22"/>
      <c r="BM1077" s="22"/>
      <c r="BN1077" s="22"/>
      <c r="BO1077" s="22"/>
      <c r="BP1077" s="22"/>
      <c r="BQ1077" s="22"/>
      <c r="BR1077" s="22"/>
      <c r="BS1077" s="22"/>
      <c r="BT1077" s="22"/>
      <c r="BU1077" s="22"/>
      <c r="BV1077" s="22"/>
      <c r="BW1077" s="22"/>
      <c r="BX1077" s="22"/>
      <c r="BY1077" s="22"/>
      <c r="BZ1077" s="22"/>
      <c r="CA1077" s="22"/>
      <c r="CB1077" s="22"/>
      <c r="CC1077" s="22"/>
      <c r="CD1077" s="22"/>
      <c r="CE1077" s="22"/>
      <c r="CF1077" s="22"/>
      <c r="CG1077" s="22"/>
      <c r="CH1077" s="22"/>
      <c r="CI1077" s="22"/>
      <c r="CJ1077" s="22"/>
      <c r="CK1077" s="22"/>
      <c r="CL1077" s="22"/>
      <c r="CM1077" s="22"/>
      <c r="CN1077" s="22"/>
      <c r="CO1077" s="22"/>
      <c r="CP1077" s="22"/>
      <c r="CQ1077" s="22"/>
      <c r="CR1077" s="22"/>
      <c r="CS1077" s="22"/>
      <c r="CT1077" s="22"/>
      <c r="CU1077" s="22"/>
      <c r="CV1077" s="22"/>
      <c r="CW1077" s="22"/>
      <c r="CX1077" s="22"/>
      <c r="CY1077" s="22"/>
      <c r="CZ1077" s="22"/>
      <c r="DA1077" s="22"/>
      <c r="DB1077" s="22"/>
      <c r="DC1077" s="22"/>
      <c r="DD1077" s="22"/>
    </row>
    <row r="1078" spans="1:108" s="68" customFormat="1" ht="12.75">
      <c r="A1078" s="22"/>
      <c r="B1078" s="22"/>
      <c r="C1078" s="22"/>
      <c r="D1078" s="38"/>
      <c r="E1078" s="22"/>
      <c r="F1078" s="22"/>
      <c r="G1078" s="22"/>
      <c r="H1078" s="67"/>
      <c r="I1078" s="22"/>
      <c r="J1078" s="22"/>
      <c r="K1078" s="22"/>
      <c r="L1078" s="22"/>
      <c r="M1078" s="22"/>
      <c r="N1078" s="22"/>
      <c r="O1078" s="22"/>
      <c r="P1078" s="22"/>
      <c r="Q1078" s="22"/>
      <c r="R1078" s="22"/>
      <c r="S1078" s="22"/>
      <c r="T1078" s="22"/>
      <c r="U1078" s="22"/>
      <c r="V1078" s="22"/>
      <c r="W1078" s="22"/>
      <c r="X1078" s="22"/>
      <c r="Y1078" s="22"/>
      <c r="Z1078" s="22"/>
      <c r="AA1078" s="22"/>
      <c r="AB1078" s="22"/>
      <c r="AC1078" s="22"/>
      <c r="AD1078" s="22"/>
      <c r="AE1078" s="22"/>
      <c r="AF1078" s="22"/>
      <c r="AG1078" s="22"/>
      <c r="AH1078" s="22"/>
      <c r="AI1078" s="22"/>
      <c r="AJ1078" s="22"/>
      <c r="AK1078" s="22"/>
      <c r="AL1078" s="22"/>
      <c r="AM1078" s="22"/>
      <c r="AN1078" s="22"/>
      <c r="AO1078" s="22"/>
      <c r="AP1078" s="22"/>
      <c r="AQ1078" s="22"/>
      <c r="AR1078" s="22"/>
      <c r="AS1078" s="22"/>
      <c r="AT1078" s="22"/>
      <c r="AU1078" s="22"/>
      <c r="AV1078" s="22"/>
      <c r="AW1078" s="22"/>
      <c r="AX1078" s="22"/>
      <c r="AY1078" s="22"/>
      <c r="AZ1078" s="22"/>
      <c r="BA1078" s="22"/>
      <c r="BB1078" s="22"/>
      <c r="BC1078" s="22"/>
      <c r="BD1078" s="22"/>
      <c r="BE1078" s="22"/>
      <c r="BF1078" s="22"/>
      <c r="BG1078" s="22"/>
      <c r="BH1078" s="22"/>
      <c r="BI1078" s="22"/>
      <c r="BJ1078" s="22"/>
      <c r="BK1078" s="22"/>
      <c r="BL1078" s="22"/>
      <c r="BM1078" s="22"/>
      <c r="BN1078" s="22"/>
      <c r="BO1078" s="22"/>
      <c r="BP1078" s="22"/>
      <c r="BQ1078" s="22"/>
      <c r="BR1078" s="22"/>
      <c r="BS1078" s="22"/>
      <c r="BT1078" s="22"/>
      <c r="BU1078" s="22"/>
      <c r="BV1078" s="22"/>
      <c r="BW1078" s="22"/>
      <c r="BX1078" s="22"/>
      <c r="BY1078" s="22"/>
      <c r="BZ1078" s="22"/>
      <c r="CA1078" s="22"/>
      <c r="CB1078" s="22"/>
      <c r="CC1078" s="22"/>
      <c r="CD1078" s="22"/>
      <c r="CE1078" s="22"/>
      <c r="CF1078" s="22"/>
      <c r="CG1078" s="22"/>
      <c r="CH1078" s="22"/>
      <c r="CI1078" s="22"/>
      <c r="CJ1078" s="22"/>
      <c r="CK1078" s="22"/>
      <c r="CL1078" s="22"/>
      <c r="CM1078" s="22"/>
      <c r="CN1078" s="22"/>
      <c r="CO1078" s="22"/>
      <c r="CP1078" s="22"/>
      <c r="CQ1078" s="22"/>
      <c r="CR1078" s="22"/>
      <c r="CS1078" s="22"/>
      <c r="CT1078" s="22"/>
      <c r="CU1078" s="22"/>
      <c r="CV1078" s="22"/>
      <c r="CW1078" s="22"/>
      <c r="CX1078" s="22"/>
      <c r="CY1078" s="22"/>
      <c r="CZ1078" s="22"/>
      <c r="DA1078" s="22"/>
      <c r="DB1078" s="22"/>
      <c r="DC1078" s="22"/>
      <c r="DD1078" s="22"/>
    </row>
    <row r="1079" spans="1:108" s="68" customFormat="1" ht="12.75">
      <c r="A1079" s="22"/>
      <c r="B1079" s="22"/>
      <c r="C1079" s="22"/>
      <c r="D1079" s="38"/>
      <c r="E1079" s="22"/>
      <c r="F1079" s="22"/>
      <c r="G1079" s="22"/>
      <c r="H1079" s="67"/>
      <c r="I1079" s="22"/>
      <c r="J1079" s="22"/>
      <c r="K1079" s="22"/>
      <c r="L1079" s="22"/>
      <c r="M1079" s="22"/>
      <c r="N1079" s="22"/>
      <c r="O1079" s="22"/>
      <c r="P1079" s="22"/>
      <c r="Q1079" s="22"/>
      <c r="R1079" s="22"/>
      <c r="S1079" s="22"/>
      <c r="T1079" s="22"/>
      <c r="U1079" s="22"/>
      <c r="V1079" s="22"/>
      <c r="W1079" s="22"/>
      <c r="X1079" s="22"/>
      <c r="Y1079" s="22"/>
      <c r="Z1079" s="22"/>
      <c r="AA1079" s="22"/>
      <c r="AB1079" s="22"/>
      <c r="AC1079" s="22"/>
      <c r="AD1079" s="22"/>
      <c r="AE1079" s="22"/>
      <c r="AF1079" s="22"/>
      <c r="AG1079" s="22"/>
      <c r="AH1079" s="22"/>
      <c r="AI1079" s="22"/>
      <c r="AJ1079" s="22"/>
      <c r="AK1079" s="22"/>
      <c r="AL1079" s="22"/>
      <c r="AM1079" s="22"/>
      <c r="AN1079" s="22"/>
      <c r="AO1079" s="22"/>
      <c r="AP1079" s="22"/>
      <c r="AQ1079" s="22"/>
      <c r="AR1079" s="22"/>
      <c r="AS1079" s="22"/>
      <c r="AT1079" s="22"/>
      <c r="AU1079" s="22"/>
      <c r="AV1079" s="22"/>
      <c r="AW1079" s="22"/>
      <c r="AX1079" s="22"/>
      <c r="AY1079" s="22"/>
      <c r="AZ1079" s="22"/>
      <c r="BA1079" s="22"/>
      <c r="BB1079" s="22"/>
      <c r="BC1079" s="22"/>
      <c r="BD1079" s="22"/>
      <c r="BE1079" s="22"/>
      <c r="BF1079" s="22"/>
      <c r="BG1079" s="22"/>
      <c r="BH1079" s="22"/>
      <c r="BI1079" s="22"/>
      <c r="BJ1079" s="22"/>
      <c r="BK1079" s="22"/>
      <c r="BL1079" s="22"/>
      <c r="BM1079" s="22"/>
      <c r="BN1079" s="22"/>
      <c r="BO1079" s="22"/>
      <c r="BP1079" s="22"/>
      <c r="BQ1079" s="22"/>
      <c r="BR1079" s="22"/>
      <c r="BS1079" s="22"/>
      <c r="BT1079" s="22"/>
      <c r="BU1079" s="22"/>
      <c r="BV1079" s="22"/>
      <c r="BW1079" s="22"/>
      <c r="BX1079" s="22"/>
      <c r="BY1079" s="22"/>
      <c r="BZ1079" s="22"/>
      <c r="CA1079" s="22"/>
      <c r="CB1079" s="22"/>
      <c r="CC1079" s="22"/>
      <c r="CD1079" s="22"/>
      <c r="CE1079" s="22"/>
      <c r="CF1079" s="22"/>
      <c r="CG1079" s="22"/>
      <c r="CH1079" s="22"/>
      <c r="CI1079" s="22"/>
      <c r="CJ1079" s="22"/>
      <c r="CK1079" s="22"/>
      <c r="CL1079" s="22"/>
      <c r="CM1079" s="22"/>
      <c r="CN1079" s="22"/>
      <c r="CO1079" s="22"/>
      <c r="CP1079" s="22"/>
      <c r="CQ1079" s="22"/>
      <c r="CR1079" s="22"/>
      <c r="CS1079" s="22"/>
      <c r="CT1079" s="22"/>
      <c r="CU1079" s="22"/>
      <c r="CV1079" s="22"/>
      <c r="CW1079" s="22"/>
      <c r="CX1079" s="22"/>
      <c r="CY1079" s="22"/>
      <c r="CZ1079" s="22"/>
      <c r="DA1079" s="22"/>
      <c r="DB1079" s="22"/>
      <c r="DC1079" s="22"/>
      <c r="DD1079" s="22"/>
    </row>
    <row r="1080" spans="1:108" s="68" customFormat="1" ht="12.75">
      <c r="A1080" s="22"/>
      <c r="B1080" s="22"/>
      <c r="C1080" s="22"/>
      <c r="D1080" s="38"/>
      <c r="E1080" s="22"/>
      <c r="F1080" s="22"/>
      <c r="G1080" s="22"/>
      <c r="H1080" s="67"/>
      <c r="I1080" s="22"/>
      <c r="J1080" s="22"/>
      <c r="K1080" s="22"/>
      <c r="L1080" s="22"/>
      <c r="M1080" s="22"/>
      <c r="N1080" s="22"/>
      <c r="O1080" s="22"/>
      <c r="P1080" s="22"/>
      <c r="Q1080" s="22"/>
      <c r="R1080" s="22"/>
      <c r="S1080" s="22"/>
      <c r="T1080" s="22"/>
      <c r="U1080" s="22"/>
      <c r="V1080" s="22"/>
      <c r="W1080" s="22"/>
      <c r="X1080" s="22"/>
      <c r="Y1080" s="22"/>
      <c r="Z1080" s="22"/>
      <c r="AA1080" s="22"/>
      <c r="AB1080" s="22"/>
      <c r="AC1080" s="22"/>
      <c r="AD1080" s="22"/>
      <c r="AE1080" s="22"/>
      <c r="AF1080" s="22"/>
      <c r="AG1080" s="22"/>
      <c r="AH1080" s="22"/>
      <c r="AI1080" s="22"/>
      <c r="AJ1080" s="22"/>
      <c r="AK1080" s="22"/>
      <c r="AL1080" s="22"/>
      <c r="AM1080" s="22"/>
      <c r="AN1080" s="22"/>
      <c r="AO1080" s="22"/>
      <c r="AP1080" s="22"/>
      <c r="AQ1080" s="22"/>
      <c r="AR1080" s="22"/>
      <c r="AS1080" s="22"/>
      <c r="AT1080" s="22"/>
      <c r="AU1080" s="22"/>
      <c r="AV1080" s="22"/>
      <c r="AW1080" s="22"/>
      <c r="AX1080" s="22"/>
      <c r="AY1080" s="22"/>
      <c r="AZ1080" s="22"/>
      <c r="BA1080" s="22"/>
      <c r="BB1080" s="22"/>
      <c r="BC1080" s="22"/>
      <c r="BD1080" s="22"/>
      <c r="BE1080" s="22"/>
      <c r="BF1080" s="22"/>
      <c r="BG1080" s="22"/>
      <c r="BH1080" s="22"/>
      <c r="BI1080" s="22"/>
      <c r="BJ1080" s="22"/>
      <c r="BK1080" s="22"/>
      <c r="BL1080" s="22"/>
      <c r="BM1080" s="22"/>
      <c r="BN1080" s="22"/>
      <c r="BO1080" s="22"/>
      <c r="BP1080" s="22"/>
      <c r="BQ1080" s="22"/>
      <c r="BR1080" s="22"/>
      <c r="BS1080" s="22"/>
      <c r="BT1080" s="22"/>
      <c r="BU1080" s="22"/>
      <c r="BV1080" s="22"/>
      <c r="BW1080" s="22"/>
      <c r="BX1080" s="22"/>
      <c r="BY1080" s="22"/>
      <c r="BZ1080" s="22"/>
      <c r="CA1080" s="22"/>
      <c r="CB1080" s="22"/>
      <c r="CC1080" s="22"/>
      <c r="CD1080" s="22"/>
      <c r="CE1080" s="22"/>
      <c r="CF1080" s="22"/>
      <c r="CG1080" s="22"/>
      <c r="CH1080" s="22"/>
      <c r="CI1080" s="22"/>
      <c r="CJ1080" s="22"/>
      <c r="CK1080" s="22"/>
      <c r="CL1080" s="22"/>
      <c r="CM1080" s="22"/>
      <c r="CN1080" s="22"/>
      <c r="CO1080" s="22"/>
      <c r="CP1080" s="22"/>
      <c r="CQ1080" s="22"/>
      <c r="CR1080" s="22"/>
      <c r="CS1080" s="22"/>
      <c r="CT1080" s="22"/>
      <c r="CU1080" s="22"/>
      <c r="CV1080" s="22"/>
      <c r="CW1080" s="22"/>
      <c r="CX1080" s="22"/>
      <c r="CY1080" s="22"/>
      <c r="CZ1080" s="22"/>
      <c r="DA1080" s="22"/>
      <c r="DB1080" s="22"/>
      <c r="DC1080" s="22"/>
      <c r="DD1080" s="22"/>
    </row>
    <row r="1081" spans="1:108" s="68" customFormat="1" ht="12.75">
      <c r="A1081" s="22"/>
      <c r="B1081" s="22"/>
      <c r="C1081" s="22"/>
      <c r="D1081" s="38"/>
      <c r="E1081" s="22"/>
      <c r="F1081" s="22"/>
      <c r="G1081" s="22"/>
      <c r="H1081" s="67"/>
      <c r="I1081" s="22"/>
      <c r="J1081" s="22"/>
      <c r="K1081" s="22"/>
      <c r="L1081" s="22"/>
      <c r="M1081" s="22"/>
      <c r="N1081" s="22"/>
      <c r="O1081" s="22"/>
      <c r="P1081" s="22"/>
      <c r="Q1081" s="22"/>
      <c r="R1081" s="22"/>
      <c r="S1081" s="22"/>
      <c r="T1081" s="22"/>
      <c r="U1081" s="22"/>
      <c r="V1081" s="22"/>
      <c r="W1081" s="22"/>
      <c r="X1081" s="22"/>
      <c r="Y1081" s="22"/>
      <c r="Z1081" s="22"/>
      <c r="AA1081" s="22"/>
      <c r="AB1081" s="22"/>
      <c r="AC1081" s="22"/>
      <c r="AD1081" s="22"/>
      <c r="AE1081" s="22"/>
      <c r="AF1081" s="22"/>
      <c r="AG1081" s="22"/>
      <c r="AH1081" s="22"/>
      <c r="AI1081" s="22"/>
      <c r="AJ1081" s="22"/>
      <c r="AK1081" s="22"/>
      <c r="AL1081" s="22"/>
      <c r="AM1081" s="22"/>
      <c r="AN1081" s="22"/>
      <c r="AO1081" s="22"/>
      <c r="AP1081" s="22"/>
      <c r="AQ1081" s="22"/>
      <c r="AR1081" s="22"/>
      <c r="AS1081" s="22"/>
      <c r="AT1081" s="22"/>
      <c r="AU1081" s="22"/>
      <c r="AV1081" s="22"/>
      <c r="AW1081" s="22"/>
      <c r="AX1081" s="22"/>
      <c r="AY1081" s="22"/>
      <c r="AZ1081" s="22"/>
      <c r="BA1081" s="22"/>
      <c r="BB1081" s="22"/>
      <c r="BC1081" s="22"/>
      <c r="BD1081" s="22"/>
      <c r="BE1081" s="22"/>
      <c r="BF1081" s="22"/>
      <c r="BG1081" s="22"/>
      <c r="BH1081" s="22"/>
      <c r="BI1081" s="22"/>
      <c r="BJ1081" s="22"/>
      <c r="BK1081" s="22"/>
      <c r="BL1081" s="22"/>
      <c r="BM1081" s="22"/>
      <c r="BN1081" s="22"/>
      <c r="BO1081" s="22"/>
      <c r="BP1081" s="22"/>
      <c r="BQ1081" s="22"/>
      <c r="BR1081" s="22"/>
      <c r="BS1081" s="22"/>
      <c r="BT1081" s="22"/>
      <c r="BU1081" s="22"/>
      <c r="BV1081" s="22"/>
      <c r="BW1081" s="22"/>
      <c r="BX1081" s="22"/>
      <c r="BY1081" s="22"/>
      <c r="BZ1081" s="22"/>
      <c r="CA1081" s="22"/>
      <c r="CB1081" s="22"/>
      <c r="CC1081" s="22"/>
      <c r="CD1081" s="22"/>
      <c r="CE1081" s="22"/>
      <c r="CF1081" s="22"/>
      <c r="CG1081" s="22"/>
      <c r="CH1081" s="22"/>
      <c r="CI1081" s="22"/>
      <c r="CJ1081" s="22"/>
      <c r="CK1081" s="22"/>
      <c r="CL1081" s="22"/>
      <c r="CM1081" s="22"/>
      <c r="CN1081" s="22"/>
      <c r="CO1081" s="22"/>
      <c r="CP1081" s="22"/>
      <c r="CQ1081" s="22"/>
      <c r="CR1081" s="22"/>
      <c r="CS1081" s="22"/>
      <c r="CT1081" s="22"/>
      <c r="CU1081" s="22"/>
      <c r="CV1081" s="22"/>
      <c r="CW1081" s="22"/>
      <c r="CX1081" s="22"/>
      <c r="CY1081" s="22"/>
      <c r="CZ1081" s="22"/>
      <c r="DA1081" s="22"/>
      <c r="DB1081" s="22"/>
      <c r="DC1081" s="22"/>
      <c r="DD1081" s="22"/>
    </row>
    <row r="1082" spans="1:108" s="68" customFormat="1" ht="12.75">
      <c r="A1082" s="22"/>
      <c r="B1082" s="22"/>
      <c r="C1082" s="22"/>
      <c r="D1082" s="38"/>
      <c r="E1082" s="22"/>
      <c r="F1082" s="22"/>
      <c r="G1082" s="22"/>
      <c r="H1082" s="67"/>
      <c r="I1082" s="22"/>
      <c r="J1082" s="22"/>
      <c r="K1082" s="22"/>
      <c r="L1082" s="22"/>
      <c r="M1082" s="22"/>
      <c r="N1082" s="22"/>
      <c r="O1082" s="22"/>
      <c r="P1082" s="22"/>
      <c r="Q1082" s="22"/>
      <c r="R1082" s="22"/>
      <c r="S1082" s="22"/>
      <c r="T1082" s="22"/>
      <c r="U1082" s="22"/>
      <c r="V1082" s="22"/>
      <c r="W1082" s="22"/>
      <c r="X1082" s="22"/>
      <c r="Y1082" s="22"/>
      <c r="Z1082" s="22"/>
      <c r="AA1082" s="22"/>
      <c r="AB1082" s="22"/>
      <c r="AC1082" s="22"/>
      <c r="AD1082" s="22"/>
      <c r="AE1082" s="22"/>
      <c r="AF1082" s="22"/>
      <c r="AG1082" s="22"/>
      <c r="AH1082" s="22"/>
      <c r="AI1082" s="22"/>
      <c r="AJ1082" s="22"/>
      <c r="AK1082" s="22"/>
      <c r="AL1082" s="22"/>
      <c r="AM1082" s="22"/>
      <c r="AN1082" s="22"/>
      <c r="AO1082" s="22"/>
      <c r="AP1082" s="22"/>
      <c r="AQ1082" s="22"/>
      <c r="AR1082" s="22"/>
      <c r="AS1082" s="22"/>
      <c r="AT1082" s="22"/>
      <c r="AU1082" s="22"/>
      <c r="AV1082" s="22"/>
      <c r="AW1082" s="22"/>
      <c r="AX1082" s="22"/>
      <c r="AY1082" s="22"/>
      <c r="AZ1082" s="22"/>
      <c r="BA1082" s="22"/>
      <c r="BB1082" s="22"/>
      <c r="BC1082" s="22"/>
      <c r="BD1082" s="22"/>
      <c r="BE1082" s="22"/>
      <c r="BF1082" s="22"/>
      <c r="BG1082" s="22"/>
      <c r="BH1082" s="22"/>
      <c r="BI1082" s="22"/>
      <c r="BJ1082" s="22"/>
      <c r="BK1082" s="22"/>
      <c r="BL1082" s="22"/>
      <c r="BM1082" s="22"/>
      <c r="BN1082" s="22"/>
      <c r="BO1082" s="22"/>
      <c r="BP1082" s="22"/>
      <c r="BQ1082" s="22"/>
      <c r="BR1082" s="22"/>
      <c r="BS1082" s="22"/>
      <c r="BT1082" s="22"/>
      <c r="BU1082" s="22"/>
      <c r="BV1082" s="22"/>
      <c r="BW1082" s="22"/>
      <c r="BX1082" s="22"/>
      <c r="BY1082" s="22"/>
      <c r="BZ1082" s="22"/>
      <c r="CA1082" s="22"/>
      <c r="CB1082" s="22"/>
      <c r="CC1082" s="22"/>
      <c r="CD1082" s="22"/>
      <c r="CE1082" s="22"/>
      <c r="CF1082" s="22"/>
      <c r="CG1082" s="22"/>
      <c r="CH1082" s="22"/>
      <c r="CI1082" s="22"/>
      <c r="CJ1082" s="22"/>
      <c r="CK1082" s="22"/>
      <c r="CL1082" s="22"/>
      <c r="CM1082" s="22"/>
      <c r="CN1082" s="22"/>
      <c r="CO1082" s="22"/>
      <c r="CP1082" s="22"/>
      <c r="CQ1082" s="22"/>
      <c r="CR1082" s="22"/>
      <c r="CS1082" s="22"/>
      <c r="CT1082" s="22"/>
      <c r="CU1082" s="22"/>
      <c r="CV1082" s="22"/>
      <c r="CW1082" s="22"/>
      <c r="CX1082" s="22"/>
      <c r="CY1082" s="22"/>
      <c r="CZ1082" s="22"/>
      <c r="DA1082" s="22"/>
      <c r="DB1082" s="22"/>
      <c r="DC1082" s="22"/>
      <c r="DD1082" s="22"/>
    </row>
    <row r="1083" spans="1:108" s="68" customFormat="1" ht="12.75">
      <c r="A1083" s="22"/>
      <c r="B1083" s="22"/>
      <c r="C1083" s="22"/>
      <c r="D1083" s="38"/>
      <c r="E1083" s="22"/>
      <c r="F1083" s="22"/>
      <c r="G1083" s="22"/>
      <c r="H1083" s="67"/>
      <c r="I1083" s="22"/>
      <c r="J1083" s="22"/>
      <c r="K1083" s="22"/>
      <c r="L1083" s="22"/>
      <c r="M1083" s="22"/>
      <c r="N1083" s="22"/>
      <c r="O1083" s="22"/>
      <c r="P1083" s="22"/>
      <c r="Q1083" s="22"/>
      <c r="R1083" s="22"/>
      <c r="S1083" s="22"/>
      <c r="T1083" s="22"/>
      <c r="U1083" s="22"/>
      <c r="V1083" s="22"/>
      <c r="W1083" s="22"/>
      <c r="X1083" s="22"/>
      <c r="Y1083" s="22"/>
      <c r="Z1083" s="22"/>
      <c r="AA1083" s="22"/>
      <c r="AB1083" s="22"/>
      <c r="AC1083" s="22"/>
      <c r="AD1083" s="22"/>
      <c r="AE1083" s="22"/>
      <c r="AF1083" s="22"/>
      <c r="AG1083" s="22"/>
      <c r="AH1083" s="22"/>
      <c r="AI1083" s="22"/>
      <c r="AJ1083" s="22"/>
      <c r="AK1083" s="22"/>
      <c r="AL1083" s="22"/>
      <c r="AM1083" s="22"/>
      <c r="AN1083" s="22"/>
      <c r="AO1083" s="22"/>
      <c r="AP1083" s="22"/>
      <c r="AQ1083" s="22"/>
      <c r="AR1083" s="22"/>
      <c r="AS1083" s="22"/>
      <c r="AT1083" s="22"/>
      <c r="AU1083" s="22"/>
      <c r="AV1083" s="22"/>
      <c r="AW1083" s="22"/>
      <c r="AX1083" s="22"/>
      <c r="AY1083" s="22"/>
      <c r="AZ1083" s="22"/>
      <c r="BA1083" s="22"/>
      <c r="BB1083" s="22"/>
      <c r="BC1083" s="22"/>
      <c r="BD1083" s="22"/>
      <c r="BE1083" s="22"/>
      <c r="BF1083" s="22"/>
      <c r="BG1083" s="22"/>
      <c r="BH1083" s="22"/>
      <c r="BI1083" s="22"/>
      <c r="BJ1083" s="22"/>
      <c r="BK1083" s="22"/>
      <c r="BL1083" s="22"/>
      <c r="BM1083" s="22"/>
      <c r="BN1083" s="22"/>
      <c r="BO1083" s="22"/>
      <c r="BP1083" s="22"/>
      <c r="BQ1083" s="22"/>
      <c r="BR1083" s="22"/>
      <c r="BS1083" s="22"/>
      <c r="BT1083" s="22"/>
      <c r="BU1083" s="22"/>
      <c r="BV1083" s="22"/>
      <c r="BW1083" s="22"/>
      <c r="BX1083" s="22"/>
      <c r="BY1083" s="22"/>
      <c r="BZ1083" s="22"/>
      <c r="CA1083" s="22"/>
      <c r="CB1083" s="22"/>
      <c r="CC1083" s="22"/>
      <c r="CD1083" s="22"/>
      <c r="CE1083" s="22"/>
      <c r="CF1083" s="22"/>
      <c r="CG1083" s="22"/>
      <c r="CH1083" s="22"/>
      <c r="CI1083" s="22"/>
      <c r="CJ1083" s="22"/>
      <c r="CK1083" s="22"/>
      <c r="CL1083" s="22"/>
      <c r="CM1083" s="22"/>
      <c r="CN1083" s="22"/>
      <c r="CO1083" s="22"/>
      <c r="CP1083" s="22"/>
      <c r="CQ1083" s="22"/>
      <c r="CR1083" s="22"/>
      <c r="CS1083" s="22"/>
      <c r="CT1083" s="22"/>
      <c r="CU1083" s="22"/>
      <c r="CV1083" s="22"/>
      <c r="CW1083" s="22"/>
      <c r="CX1083" s="22"/>
      <c r="CY1083" s="22"/>
      <c r="CZ1083" s="22"/>
      <c r="DA1083" s="22"/>
      <c r="DB1083" s="22"/>
      <c r="DC1083" s="22"/>
      <c r="DD1083" s="22"/>
    </row>
    <row r="1084" spans="1:108" s="68" customFormat="1" ht="12.75">
      <c r="A1084" s="22"/>
      <c r="B1084" s="22"/>
      <c r="C1084" s="22"/>
      <c r="D1084" s="38"/>
      <c r="E1084" s="22"/>
      <c r="F1084" s="22"/>
      <c r="G1084" s="22"/>
      <c r="H1084" s="67"/>
      <c r="I1084" s="22"/>
      <c r="J1084" s="22"/>
      <c r="K1084" s="22"/>
      <c r="L1084" s="22"/>
      <c r="M1084" s="22"/>
      <c r="N1084" s="22"/>
      <c r="O1084" s="22"/>
      <c r="P1084" s="22"/>
      <c r="Q1084" s="22"/>
      <c r="R1084" s="22"/>
      <c r="S1084" s="22"/>
      <c r="T1084" s="22"/>
      <c r="U1084" s="22"/>
      <c r="V1084" s="22"/>
      <c r="W1084" s="22"/>
      <c r="X1084" s="22"/>
      <c r="Y1084" s="22"/>
      <c r="Z1084" s="22"/>
      <c r="AA1084" s="22"/>
      <c r="AB1084" s="22"/>
      <c r="AC1084" s="22"/>
      <c r="AD1084" s="22"/>
      <c r="AE1084" s="22"/>
      <c r="AF1084" s="22"/>
      <c r="AG1084" s="22"/>
      <c r="AH1084" s="22"/>
      <c r="AI1084" s="22"/>
      <c r="AJ1084" s="22"/>
      <c r="AK1084" s="22"/>
      <c r="AL1084" s="22"/>
      <c r="AM1084" s="22"/>
      <c r="AN1084" s="22"/>
      <c r="AO1084" s="22"/>
      <c r="AP1084" s="22"/>
      <c r="AQ1084" s="22"/>
      <c r="AR1084" s="22"/>
      <c r="AS1084" s="22"/>
      <c r="AT1084" s="22"/>
      <c r="AU1084" s="22"/>
      <c r="AV1084" s="22"/>
      <c r="AW1084" s="22"/>
      <c r="AX1084" s="22"/>
      <c r="AY1084" s="22"/>
      <c r="AZ1084" s="22"/>
      <c r="BA1084" s="22"/>
      <c r="BB1084" s="22"/>
      <c r="BC1084" s="22"/>
      <c r="BD1084" s="22"/>
      <c r="BE1084" s="22"/>
      <c r="BF1084" s="22"/>
      <c r="BG1084" s="22"/>
      <c r="BH1084" s="22"/>
      <c r="BI1084" s="22"/>
      <c r="BJ1084" s="22"/>
      <c r="BK1084" s="22"/>
      <c r="BL1084" s="22"/>
      <c r="BM1084" s="22"/>
      <c r="BN1084" s="22"/>
      <c r="BO1084" s="22"/>
      <c r="BP1084" s="22"/>
      <c r="BQ1084" s="22"/>
      <c r="BR1084" s="22"/>
      <c r="BS1084" s="22"/>
      <c r="BT1084" s="22"/>
      <c r="BU1084" s="22"/>
      <c r="BV1084" s="22"/>
      <c r="BW1084" s="22"/>
      <c r="BX1084" s="22"/>
      <c r="BY1084" s="22"/>
      <c r="BZ1084" s="22"/>
      <c r="CA1084" s="22"/>
      <c r="CB1084" s="22"/>
      <c r="CC1084" s="22"/>
      <c r="CD1084" s="22"/>
      <c r="CE1084" s="22"/>
      <c r="CF1084" s="22"/>
      <c r="CG1084" s="22"/>
      <c r="CH1084" s="22"/>
      <c r="CI1084" s="22"/>
      <c r="CJ1084" s="22"/>
      <c r="CK1084" s="22"/>
      <c r="CL1084" s="22"/>
      <c r="CM1084" s="22"/>
      <c r="CN1084" s="22"/>
      <c r="CO1084" s="22"/>
      <c r="CP1084" s="22"/>
      <c r="CQ1084" s="22"/>
      <c r="CR1084" s="22"/>
      <c r="CS1084" s="22"/>
      <c r="CT1084" s="22"/>
      <c r="CU1084" s="22"/>
      <c r="CV1084" s="22"/>
      <c r="CW1084" s="22"/>
      <c r="CX1084" s="22"/>
      <c r="CY1084" s="22"/>
      <c r="CZ1084" s="22"/>
      <c r="DA1084" s="22"/>
      <c r="DB1084" s="22"/>
      <c r="DC1084" s="22"/>
      <c r="DD1084" s="22"/>
    </row>
    <row r="1085" spans="1:108" s="68" customFormat="1" ht="12.75">
      <c r="A1085" s="22"/>
      <c r="B1085" s="22"/>
      <c r="C1085" s="22"/>
      <c r="D1085" s="38"/>
      <c r="E1085" s="22"/>
      <c r="F1085" s="22"/>
      <c r="G1085" s="22"/>
      <c r="H1085" s="67"/>
      <c r="I1085" s="22"/>
      <c r="J1085" s="22"/>
      <c r="K1085" s="22"/>
      <c r="L1085" s="22"/>
      <c r="M1085" s="22"/>
      <c r="N1085" s="22"/>
      <c r="O1085" s="22"/>
      <c r="P1085" s="22"/>
      <c r="Q1085" s="22"/>
      <c r="R1085" s="22"/>
      <c r="S1085" s="22"/>
      <c r="T1085" s="22"/>
      <c r="U1085" s="22"/>
      <c r="V1085" s="22"/>
      <c r="W1085" s="22"/>
      <c r="X1085" s="22"/>
      <c r="Y1085" s="22"/>
      <c r="Z1085" s="22"/>
      <c r="AA1085" s="22"/>
      <c r="AB1085" s="22"/>
      <c r="AC1085" s="22"/>
      <c r="AD1085" s="22"/>
      <c r="AE1085" s="22"/>
      <c r="AF1085" s="22"/>
      <c r="AG1085" s="22"/>
      <c r="AH1085" s="22"/>
      <c r="AI1085" s="22"/>
      <c r="AJ1085" s="22"/>
      <c r="AK1085" s="22"/>
      <c r="AL1085" s="22"/>
      <c r="AM1085" s="22"/>
      <c r="AN1085" s="22"/>
      <c r="AO1085" s="22"/>
      <c r="AP1085" s="22"/>
      <c r="AQ1085" s="22"/>
      <c r="AR1085" s="22"/>
      <c r="AS1085" s="22"/>
      <c r="AT1085" s="22"/>
      <c r="AU1085" s="22"/>
      <c r="AV1085" s="22"/>
      <c r="AW1085" s="22"/>
      <c r="AX1085" s="22"/>
      <c r="AY1085" s="22"/>
      <c r="AZ1085" s="22"/>
      <c r="BA1085" s="22"/>
      <c r="BB1085" s="22"/>
      <c r="BC1085" s="22"/>
      <c r="BD1085" s="22"/>
      <c r="BE1085" s="22"/>
      <c r="BF1085" s="22"/>
      <c r="BG1085" s="22"/>
      <c r="BH1085" s="22"/>
      <c r="BI1085" s="22"/>
      <c r="BJ1085" s="22"/>
      <c r="BK1085" s="22"/>
      <c r="BL1085" s="22"/>
      <c r="BM1085" s="22"/>
      <c r="BN1085" s="22"/>
      <c r="BO1085" s="22"/>
      <c r="BP1085" s="22"/>
      <c r="BQ1085" s="22"/>
      <c r="BR1085" s="22"/>
      <c r="BS1085" s="22"/>
      <c r="BT1085" s="22"/>
      <c r="BU1085" s="22"/>
      <c r="BV1085" s="22"/>
      <c r="BW1085" s="22"/>
      <c r="BX1085" s="22"/>
      <c r="BY1085" s="22"/>
      <c r="BZ1085" s="22"/>
      <c r="CA1085" s="22"/>
      <c r="CB1085" s="22"/>
      <c r="CC1085" s="22"/>
      <c r="CD1085" s="22"/>
      <c r="CE1085" s="22"/>
      <c r="CF1085" s="22"/>
      <c r="CG1085" s="22"/>
      <c r="CH1085" s="22"/>
      <c r="CI1085" s="22"/>
      <c r="CJ1085" s="22"/>
      <c r="CK1085" s="22"/>
      <c r="CL1085" s="22"/>
      <c r="CM1085" s="22"/>
      <c r="CN1085" s="22"/>
      <c r="CO1085" s="22"/>
      <c r="CP1085" s="22"/>
      <c r="CQ1085" s="22"/>
      <c r="CR1085" s="22"/>
      <c r="CS1085" s="22"/>
      <c r="CT1085" s="22"/>
      <c r="CU1085" s="22"/>
      <c r="CV1085" s="22"/>
      <c r="CW1085" s="22"/>
      <c r="CX1085" s="22"/>
      <c r="CY1085" s="22"/>
      <c r="CZ1085" s="22"/>
      <c r="DA1085" s="22"/>
      <c r="DB1085" s="22"/>
      <c r="DC1085" s="22"/>
      <c r="DD1085" s="22"/>
    </row>
    <row r="1086" spans="1:108" s="68" customFormat="1" ht="12.75">
      <c r="A1086" s="22"/>
      <c r="B1086" s="22"/>
      <c r="C1086" s="22"/>
      <c r="D1086" s="38"/>
      <c r="E1086" s="22"/>
      <c r="F1086" s="22"/>
      <c r="G1086" s="22"/>
      <c r="H1086" s="67"/>
      <c r="I1086" s="22"/>
      <c r="J1086" s="22"/>
      <c r="K1086" s="22"/>
      <c r="L1086" s="22"/>
      <c r="M1086" s="22"/>
      <c r="N1086" s="22"/>
      <c r="O1086" s="22"/>
      <c r="P1086" s="22"/>
      <c r="Q1086" s="22"/>
      <c r="R1086" s="22"/>
      <c r="S1086" s="22"/>
      <c r="T1086" s="22"/>
      <c r="U1086" s="22"/>
      <c r="V1086" s="22"/>
      <c r="W1086" s="22"/>
      <c r="X1086" s="22"/>
      <c r="Y1086" s="22"/>
      <c r="Z1086" s="22"/>
      <c r="AA1086" s="22"/>
      <c r="AB1086" s="22"/>
      <c r="AC1086" s="22"/>
      <c r="AD1086" s="22"/>
      <c r="AE1086" s="22"/>
      <c r="AF1086" s="22"/>
      <c r="AG1086" s="22"/>
      <c r="AH1086" s="22"/>
      <c r="AI1086" s="22"/>
      <c r="AJ1086" s="22"/>
      <c r="AK1086" s="22"/>
      <c r="AL1086" s="22"/>
      <c r="AM1086" s="22"/>
      <c r="AN1086" s="22"/>
      <c r="AO1086" s="22"/>
      <c r="AP1086" s="22"/>
      <c r="AQ1086" s="22"/>
      <c r="AR1086" s="22"/>
      <c r="AS1086" s="22"/>
      <c r="AT1086" s="22"/>
      <c r="AU1086" s="22"/>
      <c r="AV1086" s="22"/>
      <c r="AW1086" s="22"/>
      <c r="AX1086" s="22"/>
      <c r="AY1086" s="22"/>
      <c r="AZ1086" s="22"/>
      <c r="BA1086" s="22"/>
      <c r="BB1086" s="22"/>
      <c r="BC1086" s="22"/>
      <c r="BD1086" s="22"/>
      <c r="BE1086" s="22"/>
      <c r="BF1086" s="22"/>
      <c r="BG1086" s="22"/>
      <c r="BH1086" s="22"/>
      <c r="BI1086" s="22"/>
      <c r="BJ1086" s="22"/>
      <c r="BK1086" s="22"/>
      <c r="BL1086" s="22"/>
      <c r="BM1086" s="22"/>
      <c r="BN1086" s="22"/>
      <c r="BO1086" s="22"/>
      <c r="BP1086" s="22"/>
      <c r="BQ1086" s="22"/>
      <c r="BR1086" s="22"/>
      <c r="BS1086" s="22"/>
      <c r="BT1086" s="22"/>
      <c r="BU1086" s="22"/>
      <c r="BV1086" s="22"/>
      <c r="BW1086" s="22"/>
      <c r="BX1086" s="22"/>
      <c r="BY1086" s="22"/>
      <c r="BZ1086" s="22"/>
      <c r="CA1086" s="22"/>
      <c r="CB1086" s="22"/>
      <c r="CC1086" s="22"/>
      <c r="CD1086" s="22"/>
      <c r="CE1086" s="22"/>
      <c r="CF1086" s="22"/>
      <c r="CG1086" s="22"/>
      <c r="CH1086" s="22"/>
      <c r="CI1086" s="22"/>
      <c r="CJ1086" s="22"/>
      <c r="CK1086" s="22"/>
      <c r="CL1086" s="22"/>
      <c r="CM1086" s="22"/>
      <c r="CN1086" s="22"/>
      <c r="CO1086" s="22"/>
      <c r="CP1086" s="22"/>
      <c r="CQ1086" s="22"/>
      <c r="CR1086" s="22"/>
      <c r="CS1086" s="22"/>
      <c r="CT1086" s="22"/>
      <c r="CU1086" s="22"/>
      <c r="CV1086" s="22"/>
      <c r="CW1086" s="22"/>
      <c r="CX1086" s="22"/>
      <c r="CY1086" s="22"/>
      <c r="CZ1086" s="22"/>
      <c r="DA1086" s="22"/>
      <c r="DB1086" s="22"/>
      <c r="DC1086" s="22"/>
      <c r="DD1086" s="22"/>
    </row>
    <row r="1087" spans="1:108" s="68" customFormat="1" ht="12.75">
      <c r="A1087" s="22"/>
      <c r="B1087" s="22"/>
      <c r="C1087" s="22"/>
      <c r="D1087" s="38"/>
      <c r="E1087" s="22"/>
      <c r="F1087" s="22"/>
      <c r="G1087" s="22"/>
      <c r="H1087" s="67"/>
      <c r="I1087" s="22"/>
      <c r="J1087" s="22"/>
      <c r="K1087" s="22"/>
      <c r="L1087" s="22"/>
      <c r="M1087" s="22"/>
      <c r="N1087" s="22"/>
      <c r="O1087" s="22"/>
      <c r="P1087" s="22"/>
      <c r="Q1087" s="22"/>
      <c r="R1087" s="22"/>
      <c r="S1087" s="22"/>
      <c r="T1087" s="22"/>
      <c r="U1087" s="22"/>
      <c r="V1087" s="22"/>
      <c r="W1087" s="22"/>
      <c r="X1087" s="22"/>
      <c r="Y1087" s="22"/>
      <c r="Z1087" s="22"/>
      <c r="AA1087" s="22"/>
      <c r="AB1087" s="22"/>
      <c r="AC1087" s="22"/>
      <c r="AD1087" s="22"/>
      <c r="AE1087" s="22"/>
      <c r="AF1087" s="22"/>
      <c r="AG1087" s="22"/>
      <c r="AH1087" s="22"/>
      <c r="AI1087" s="22"/>
      <c r="AJ1087" s="22"/>
      <c r="AK1087" s="22"/>
      <c r="AL1087" s="22"/>
      <c r="AM1087" s="22"/>
      <c r="AN1087" s="22"/>
      <c r="AO1087" s="22"/>
      <c r="AP1087" s="22"/>
      <c r="AQ1087" s="22"/>
      <c r="AR1087" s="22"/>
      <c r="AS1087" s="22"/>
      <c r="AT1087" s="22"/>
      <c r="AU1087" s="22"/>
      <c r="AV1087" s="22"/>
      <c r="AW1087" s="22"/>
      <c r="AX1087" s="22"/>
      <c r="AY1087" s="22"/>
      <c r="AZ1087" s="22"/>
      <c r="BA1087" s="22"/>
      <c r="BB1087" s="22"/>
      <c r="BC1087" s="22"/>
      <c r="BD1087" s="22"/>
      <c r="BE1087" s="22"/>
      <c r="BF1087" s="22"/>
      <c r="BG1087" s="22"/>
      <c r="BH1087" s="22"/>
      <c r="BI1087" s="22"/>
      <c r="BJ1087" s="22"/>
      <c r="BK1087" s="22"/>
      <c r="BL1087" s="22"/>
      <c r="BM1087" s="22"/>
      <c r="BN1087" s="22"/>
      <c r="BO1087" s="22"/>
      <c r="BP1087" s="22"/>
      <c r="BQ1087" s="22"/>
      <c r="BR1087" s="22"/>
      <c r="BS1087" s="22"/>
      <c r="BT1087" s="22"/>
      <c r="BU1087" s="22"/>
      <c r="BV1087" s="22"/>
      <c r="BW1087" s="22"/>
      <c r="BX1087" s="22"/>
      <c r="BY1087" s="22"/>
      <c r="BZ1087" s="22"/>
      <c r="CA1087" s="22"/>
      <c r="CB1087" s="22"/>
      <c r="CC1087" s="22"/>
      <c r="CD1087" s="22"/>
      <c r="CE1087" s="22"/>
      <c r="CF1087" s="22"/>
      <c r="CG1087" s="22"/>
      <c r="CH1087" s="22"/>
      <c r="CI1087" s="22"/>
      <c r="CJ1087" s="22"/>
      <c r="CK1087" s="22"/>
      <c r="CL1087" s="22"/>
      <c r="CM1087" s="22"/>
      <c r="CN1087" s="22"/>
      <c r="CO1087" s="22"/>
      <c r="CP1087" s="22"/>
      <c r="CQ1087" s="22"/>
      <c r="CR1087" s="22"/>
      <c r="CS1087" s="22"/>
      <c r="CT1087" s="22"/>
      <c r="CU1087" s="22"/>
      <c r="CV1087" s="22"/>
      <c r="CW1087" s="22"/>
      <c r="CX1087" s="22"/>
      <c r="CY1087" s="22"/>
      <c r="CZ1087" s="22"/>
      <c r="DA1087" s="22"/>
      <c r="DB1087" s="22"/>
      <c r="DC1087" s="22"/>
      <c r="DD1087" s="22"/>
    </row>
    <row r="1088" spans="1:108" s="68" customFormat="1" ht="12.75">
      <c r="A1088" s="22"/>
      <c r="B1088" s="22"/>
      <c r="C1088" s="22"/>
      <c r="D1088" s="38"/>
      <c r="E1088" s="22"/>
      <c r="F1088" s="22"/>
      <c r="G1088" s="22"/>
      <c r="H1088" s="67"/>
      <c r="I1088" s="22"/>
      <c r="J1088" s="22"/>
      <c r="K1088" s="22"/>
      <c r="L1088" s="22"/>
      <c r="M1088" s="22"/>
      <c r="N1088" s="22"/>
      <c r="O1088" s="22"/>
      <c r="P1088" s="22"/>
      <c r="Q1088" s="22"/>
      <c r="R1088" s="22"/>
      <c r="S1088" s="22"/>
      <c r="T1088" s="22"/>
      <c r="U1088" s="22"/>
      <c r="V1088" s="22"/>
      <c r="W1088" s="22"/>
      <c r="X1088" s="22"/>
      <c r="Y1088" s="22"/>
      <c r="Z1088" s="22"/>
      <c r="AA1088" s="22"/>
      <c r="AB1088" s="22"/>
      <c r="AC1088" s="22"/>
      <c r="AD1088" s="22"/>
      <c r="AE1088" s="22"/>
      <c r="AF1088" s="22"/>
      <c r="AG1088" s="22"/>
      <c r="AH1088" s="22"/>
      <c r="AI1088" s="22"/>
      <c r="AJ1088" s="22"/>
      <c r="AK1088" s="22"/>
      <c r="AL1088" s="22"/>
      <c r="AM1088" s="22"/>
      <c r="AN1088" s="22"/>
      <c r="AO1088" s="22"/>
      <c r="AP1088" s="22"/>
      <c r="AQ1088" s="22"/>
      <c r="AR1088" s="22"/>
      <c r="AS1088" s="22"/>
      <c r="AT1088" s="22"/>
      <c r="AU1088" s="22"/>
      <c r="AV1088" s="22"/>
      <c r="AW1088" s="22"/>
      <c r="AX1088" s="22"/>
      <c r="AY1088" s="22"/>
      <c r="AZ1088" s="22"/>
      <c r="BA1088" s="22"/>
      <c r="BB1088" s="22"/>
      <c r="BC1088" s="22"/>
      <c r="BD1088" s="22"/>
      <c r="BE1088" s="22"/>
      <c r="BF1088" s="22"/>
      <c r="BG1088" s="22"/>
      <c r="BH1088" s="22"/>
      <c r="BI1088" s="22"/>
      <c r="BJ1088" s="22"/>
      <c r="BK1088" s="22"/>
      <c r="BL1088" s="22"/>
      <c r="BM1088" s="22"/>
      <c r="BN1088" s="22"/>
      <c r="BO1088" s="22"/>
      <c r="BP1088" s="22"/>
      <c r="BQ1088" s="22"/>
      <c r="BR1088" s="22"/>
      <c r="BS1088" s="22"/>
      <c r="BT1088" s="22"/>
      <c r="BU1088" s="22"/>
      <c r="BV1088" s="22"/>
      <c r="BW1088" s="22"/>
      <c r="BX1088" s="22"/>
      <c r="BY1088" s="22"/>
      <c r="BZ1088" s="22"/>
      <c r="CA1088" s="22"/>
      <c r="CB1088" s="22"/>
      <c r="CC1088" s="22"/>
      <c r="CD1088" s="22"/>
      <c r="CE1088" s="22"/>
      <c r="CF1088" s="22"/>
      <c r="CG1088" s="22"/>
      <c r="CH1088" s="22"/>
      <c r="CI1088" s="22"/>
      <c r="CJ1088" s="22"/>
      <c r="CK1088" s="22"/>
      <c r="CL1088" s="22"/>
      <c r="CM1088" s="22"/>
      <c r="CN1088" s="22"/>
      <c r="CO1088" s="22"/>
      <c r="CP1088" s="22"/>
      <c r="CQ1088" s="22"/>
      <c r="CR1088" s="22"/>
      <c r="CS1088" s="22"/>
      <c r="CT1088" s="22"/>
      <c r="CU1088" s="22"/>
      <c r="CV1088" s="22"/>
      <c r="CW1088" s="22"/>
      <c r="CX1088" s="22"/>
      <c r="CY1088" s="22"/>
      <c r="CZ1088" s="22"/>
      <c r="DA1088" s="22"/>
      <c r="DB1088" s="22"/>
      <c r="DC1088" s="22"/>
      <c r="DD1088" s="22"/>
    </row>
    <row r="1089" spans="1:108" s="68" customFormat="1" ht="12.75">
      <c r="A1089" s="22"/>
      <c r="B1089" s="22"/>
      <c r="C1089" s="22"/>
      <c r="D1089" s="38"/>
      <c r="E1089" s="22"/>
      <c r="F1089" s="22"/>
      <c r="G1089" s="22"/>
      <c r="H1089" s="67"/>
      <c r="I1089" s="22"/>
      <c r="J1089" s="22"/>
      <c r="K1089" s="22"/>
      <c r="L1089" s="22"/>
      <c r="M1089" s="22"/>
      <c r="N1089" s="22"/>
      <c r="O1089" s="22"/>
      <c r="P1089" s="22"/>
      <c r="Q1089" s="22"/>
      <c r="R1089" s="22"/>
      <c r="S1089" s="22"/>
      <c r="T1089" s="22"/>
      <c r="U1089" s="22"/>
      <c r="V1089" s="22"/>
      <c r="W1089" s="22"/>
      <c r="X1089" s="22"/>
      <c r="Y1089" s="22"/>
      <c r="Z1089" s="22"/>
      <c r="AA1089" s="22"/>
      <c r="AB1089" s="22"/>
      <c r="AC1089" s="22"/>
      <c r="AD1089" s="22"/>
      <c r="AE1089" s="22"/>
      <c r="AF1089" s="22"/>
      <c r="AG1089" s="22"/>
      <c r="AH1089" s="22"/>
      <c r="AI1089" s="22"/>
      <c r="AJ1089" s="22"/>
      <c r="AK1089" s="22"/>
      <c r="AL1089" s="22"/>
      <c r="AM1089" s="22"/>
      <c r="AN1089" s="22"/>
      <c r="AO1089" s="22"/>
      <c r="AP1089" s="22"/>
      <c r="AQ1089" s="22"/>
      <c r="AR1089" s="22"/>
      <c r="AS1089" s="22"/>
      <c r="AT1089" s="22"/>
      <c r="AU1089" s="22"/>
      <c r="AV1089" s="22"/>
      <c r="AW1089" s="22"/>
      <c r="AX1089" s="22"/>
      <c r="AY1089" s="22"/>
      <c r="AZ1089" s="22"/>
      <c r="BA1089" s="22"/>
      <c r="BB1089" s="22"/>
      <c r="BC1089" s="22"/>
      <c r="BD1089" s="22"/>
      <c r="BE1089" s="22"/>
      <c r="BF1089" s="22"/>
      <c r="BG1089" s="22"/>
      <c r="BH1089" s="22"/>
      <c r="BI1089" s="22"/>
      <c r="BJ1089" s="22"/>
      <c r="BK1089" s="22"/>
      <c r="BL1089" s="22"/>
      <c r="BM1089" s="22"/>
      <c r="BN1089" s="22"/>
      <c r="BO1089" s="22"/>
      <c r="BP1089" s="22"/>
      <c r="BQ1089" s="22"/>
      <c r="BR1089" s="22"/>
      <c r="BS1089" s="22"/>
      <c r="BT1089" s="22"/>
      <c r="BU1089" s="22"/>
      <c r="BV1089" s="22"/>
      <c r="BW1089" s="22"/>
      <c r="BX1089" s="22"/>
      <c r="BY1089" s="22"/>
      <c r="BZ1089" s="22"/>
      <c r="CA1089" s="22"/>
      <c r="CB1089" s="22"/>
      <c r="CC1089" s="22"/>
      <c r="CD1089" s="22"/>
      <c r="CE1089" s="22"/>
      <c r="CF1089" s="22"/>
      <c r="CG1089" s="22"/>
      <c r="CH1089" s="22"/>
      <c r="CI1089" s="22"/>
      <c r="CJ1089" s="22"/>
      <c r="CK1089" s="22"/>
      <c r="CL1089" s="22"/>
      <c r="CM1089" s="22"/>
      <c r="CN1089" s="22"/>
      <c r="CO1089" s="22"/>
      <c r="CP1089" s="22"/>
      <c r="CQ1089" s="22"/>
      <c r="CR1089" s="22"/>
      <c r="CS1089" s="22"/>
      <c r="CT1089" s="22"/>
      <c r="CU1089" s="22"/>
      <c r="CV1089" s="22"/>
      <c r="CW1089" s="22"/>
      <c r="CX1089" s="22"/>
      <c r="CY1089" s="22"/>
      <c r="CZ1089" s="22"/>
      <c r="DA1089" s="22"/>
      <c r="DB1089" s="22"/>
      <c r="DC1089" s="22"/>
      <c r="DD1089" s="22"/>
    </row>
    <row r="1090" spans="1:108" s="68" customFormat="1" ht="12.75">
      <c r="A1090" s="22"/>
      <c r="B1090" s="22"/>
      <c r="C1090" s="22"/>
      <c r="D1090" s="38"/>
      <c r="E1090" s="22"/>
      <c r="F1090" s="22"/>
      <c r="G1090" s="22"/>
      <c r="H1090" s="67"/>
      <c r="I1090" s="22"/>
      <c r="J1090" s="22"/>
      <c r="K1090" s="22"/>
      <c r="L1090" s="22"/>
      <c r="M1090" s="22"/>
      <c r="N1090" s="22"/>
      <c r="O1090" s="22"/>
      <c r="P1090" s="22"/>
      <c r="Q1090" s="22"/>
      <c r="R1090" s="22"/>
      <c r="S1090" s="22"/>
      <c r="T1090" s="22"/>
      <c r="U1090" s="22"/>
      <c r="V1090" s="22"/>
      <c r="W1090" s="22"/>
      <c r="X1090" s="22"/>
      <c r="Y1090" s="22"/>
      <c r="Z1090" s="22"/>
      <c r="AA1090" s="22"/>
      <c r="AB1090" s="22"/>
      <c r="AC1090" s="22"/>
      <c r="AD1090" s="22"/>
      <c r="AE1090" s="22"/>
      <c r="AF1090" s="22"/>
      <c r="AG1090" s="22"/>
      <c r="AH1090" s="22"/>
      <c r="AI1090" s="22"/>
      <c r="AJ1090" s="22"/>
      <c r="AK1090" s="22"/>
      <c r="AL1090" s="22"/>
      <c r="AM1090" s="22"/>
      <c r="AN1090" s="22"/>
      <c r="AO1090" s="22"/>
      <c r="AP1090" s="22"/>
      <c r="AQ1090" s="22"/>
      <c r="AR1090" s="22"/>
      <c r="AS1090" s="22"/>
      <c r="AT1090" s="22"/>
      <c r="AU1090" s="22"/>
      <c r="AV1090" s="22"/>
      <c r="AW1090" s="22"/>
      <c r="AX1090" s="22"/>
      <c r="AY1090" s="22"/>
      <c r="AZ1090" s="22"/>
      <c r="BA1090" s="22"/>
      <c r="BB1090" s="22"/>
      <c r="BC1090" s="22"/>
      <c r="BD1090" s="22"/>
      <c r="BE1090" s="22"/>
      <c r="BF1090" s="22"/>
      <c r="BG1090" s="22"/>
      <c r="BH1090" s="22"/>
      <c r="BI1090" s="22"/>
      <c r="BJ1090" s="22"/>
      <c r="BK1090" s="22"/>
      <c r="BL1090" s="22"/>
      <c r="BM1090" s="22"/>
      <c r="BN1090" s="22"/>
      <c r="BO1090" s="22"/>
      <c r="BP1090" s="22"/>
      <c r="BQ1090" s="22"/>
      <c r="BR1090" s="22"/>
      <c r="BS1090" s="22"/>
      <c r="BT1090" s="22"/>
      <c r="BU1090" s="22"/>
      <c r="BV1090" s="22"/>
      <c r="BW1090" s="22"/>
      <c r="BX1090" s="22"/>
      <c r="BY1090" s="22"/>
      <c r="BZ1090" s="22"/>
      <c r="CA1090" s="22"/>
      <c r="CB1090" s="22"/>
      <c r="CC1090" s="22"/>
      <c r="CD1090" s="22"/>
      <c r="CE1090" s="22"/>
      <c r="CF1090" s="22"/>
      <c r="CG1090" s="22"/>
      <c r="CH1090" s="22"/>
      <c r="CI1090" s="22"/>
      <c r="CJ1090" s="22"/>
      <c r="CK1090" s="22"/>
      <c r="CL1090" s="22"/>
      <c r="CM1090" s="22"/>
      <c r="CN1090" s="22"/>
      <c r="CO1090" s="22"/>
      <c r="CP1090" s="22"/>
      <c r="CQ1090" s="22"/>
      <c r="CR1090" s="22"/>
      <c r="CS1090" s="22"/>
      <c r="CT1090" s="22"/>
      <c r="CU1090" s="22"/>
      <c r="CV1090" s="22"/>
      <c r="CW1090" s="22"/>
      <c r="CX1090" s="22"/>
      <c r="CY1090" s="22"/>
      <c r="CZ1090" s="22"/>
      <c r="DA1090" s="22"/>
      <c r="DB1090" s="22"/>
      <c r="DC1090" s="22"/>
      <c r="DD1090" s="22"/>
    </row>
    <row r="1091" spans="1:108" s="68" customFormat="1" ht="12.75">
      <c r="A1091" s="22"/>
      <c r="B1091" s="22"/>
      <c r="C1091" s="22"/>
      <c r="D1091" s="38"/>
      <c r="E1091" s="22"/>
      <c r="F1091" s="22"/>
      <c r="G1091" s="22"/>
      <c r="H1091" s="67"/>
      <c r="I1091" s="22"/>
      <c r="J1091" s="22"/>
      <c r="K1091" s="22"/>
      <c r="L1091" s="22"/>
      <c r="M1091" s="22"/>
      <c r="N1091" s="22"/>
      <c r="O1091" s="22"/>
      <c r="P1091" s="22"/>
      <c r="Q1091" s="22"/>
      <c r="R1091" s="22"/>
      <c r="S1091" s="22"/>
      <c r="T1091" s="22"/>
      <c r="U1091" s="22"/>
      <c r="V1091" s="22"/>
      <c r="W1091" s="22"/>
      <c r="X1091" s="22"/>
      <c r="Y1091" s="22"/>
      <c r="Z1091" s="22"/>
      <c r="AA1091" s="22"/>
      <c r="AB1091" s="22"/>
      <c r="AC1091" s="22"/>
      <c r="AD1091" s="22"/>
      <c r="AE1091" s="22"/>
      <c r="AF1091" s="22"/>
      <c r="AG1091" s="22"/>
      <c r="AH1091" s="22"/>
      <c r="AI1091" s="22"/>
      <c r="AJ1091" s="22"/>
      <c r="AK1091" s="22"/>
      <c r="AL1091" s="22"/>
      <c r="AM1091" s="22"/>
      <c r="AN1091" s="22"/>
      <c r="AO1091" s="22"/>
      <c r="AP1091" s="22"/>
      <c r="AQ1091" s="22"/>
      <c r="AR1091" s="22"/>
      <c r="AS1091" s="22"/>
      <c r="AT1091" s="22"/>
      <c r="AU1091" s="22"/>
      <c r="AV1091" s="22"/>
      <c r="AW1091" s="22"/>
      <c r="AX1091" s="22"/>
      <c r="AY1091" s="22"/>
      <c r="AZ1091" s="22"/>
      <c r="BA1091" s="22"/>
      <c r="BB1091" s="22"/>
      <c r="BC1091" s="22"/>
      <c r="BD1091" s="22"/>
      <c r="BE1091" s="22"/>
      <c r="BF1091" s="22"/>
      <c r="BG1091" s="22"/>
      <c r="BH1091" s="22"/>
      <c r="BI1091" s="22"/>
      <c r="BJ1091" s="22"/>
      <c r="BK1091" s="22"/>
      <c r="BL1091" s="22"/>
      <c r="BM1091" s="22"/>
      <c r="BN1091" s="22"/>
      <c r="BO1091" s="22"/>
      <c r="BP1091" s="22"/>
      <c r="BQ1091" s="22"/>
      <c r="BR1091" s="22"/>
      <c r="BS1091" s="22"/>
      <c r="BT1091" s="22"/>
      <c r="BU1091" s="22"/>
      <c r="BV1091" s="22"/>
      <c r="BW1091" s="22"/>
      <c r="BX1091" s="22"/>
      <c r="BY1091" s="22"/>
      <c r="BZ1091" s="22"/>
      <c r="CA1091" s="22"/>
      <c r="CB1091" s="22"/>
      <c r="CC1091" s="22"/>
      <c r="CD1091" s="22"/>
      <c r="CE1091" s="22"/>
      <c r="CF1091" s="22"/>
      <c r="CG1091" s="22"/>
      <c r="CH1091" s="22"/>
      <c r="CI1091" s="22"/>
      <c r="CJ1091" s="22"/>
      <c r="CK1091" s="22"/>
      <c r="CL1091" s="22"/>
      <c r="CM1091" s="22"/>
      <c r="CN1091" s="22"/>
      <c r="CO1091" s="22"/>
      <c r="CP1091" s="22"/>
      <c r="CQ1091" s="22"/>
      <c r="CR1091" s="22"/>
      <c r="CS1091" s="22"/>
      <c r="CT1091" s="22"/>
      <c r="CU1091" s="22"/>
      <c r="CV1091" s="22"/>
      <c r="CW1091" s="22"/>
      <c r="CX1091" s="22"/>
      <c r="CY1091" s="22"/>
      <c r="CZ1091" s="22"/>
      <c r="DA1091" s="22"/>
      <c r="DB1091" s="22"/>
      <c r="DC1091" s="22"/>
      <c r="DD1091" s="22"/>
    </row>
    <row r="1092" spans="1:108" s="68" customFormat="1" ht="12.75">
      <c r="A1092" s="22"/>
      <c r="B1092" s="22"/>
      <c r="C1092" s="22"/>
      <c r="D1092" s="38"/>
      <c r="E1092" s="22"/>
      <c r="F1092" s="22"/>
      <c r="G1092" s="22"/>
      <c r="H1092" s="67"/>
      <c r="I1092" s="22"/>
      <c r="J1092" s="22"/>
      <c r="K1092" s="22"/>
      <c r="L1092" s="22"/>
      <c r="M1092" s="22"/>
      <c r="N1092" s="22"/>
      <c r="O1092" s="22"/>
      <c r="P1092" s="22"/>
      <c r="Q1092" s="22"/>
      <c r="R1092" s="22"/>
      <c r="S1092" s="22"/>
      <c r="T1092" s="22"/>
      <c r="U1092" s="22"/>
      <c r="V1092" s="22"/>
      <c r="W1092" s="22"/>
      <c r="X1092" s="22"/>
      <c r="Y1092" s="22"/>
      <c r="Z1092" s="22"/>
      <c r="AA1092" s="22"/>
      <c r="AB1092" s="22"/>
      <c r="AC1092" s="22"/>
      <c r="AD1092" s="22"/>
      <c r="AE1092" s="22"/>
      <c r="AF1092" s="22"/>
      <c r="AG1092" s="22"/>
      <c r="AH1092" s="22"/>
      <c r="AI1092" s="22"/>
      <c r="AJ1092" s="22"/>
      <c r="AK1092" s="22"/>
      <c r="AL1092" s="22"/>
      <c r="AM1092" s="22"/>
      <c r="AN1092" s="22"/>
      <c r="AO1092" s="22"/>
      <c r="AP1092" s="22"/>
      <c r="AQ1092" s="22"/>
      <c r="AR1092" s="22"/>
      <c r="AS1092" s="22"/>
      <c r="AT1092" s="22"/>
      <c r="AU1092" s="22"/>
      <c r="AV1092" s="22"/>
      <c r="AW1092" s="22"/>
      <c r="AX1092" s="22"/>
      <c r="AY1092" s="22"/>
      <c r="AZ1092" s="22"/>
      <c r="BA1092" s="22"/>
      <c r="BB1092" s="22"/>
      <c r="BC1092" s="22"/>
      <c r="BD1092" s="22"/>
      <c r="BE1092" s="22"/>
      <c r="BF1092" s="22"/>
      <c r="BG1092" s="22"/>
      <c r="BH1092" s="22"/>
      <c r="BI1092" s="22"/>
      <c r="BJ1092" s="22"/>
      <c r="BK1092" s="22"/>
      <c r="BL1092" s="22"/>
      <c r="BM1092" s="22"/>
      <c r="BN1092" s="22"/>
      <c r="BO1092" s="22"/>
      <c r="BP1092" s="22"/>
      <c r="BQ1092" s="22"/>
      <c r="BR1092" s="22"/>
      <c r="BS1092" s="22"/>
      <c r="BT1092" s="22"/>
      <c r="BU1092" s="22"/>
      <c r="BV1092" s="22"/>
      <c r="BW1092" s="22"/>
      <c r="BX1092" s="22"/>
      <c r="BY1092" s="22"/>
      <c r="BZ1092" s="22"/>
      <c r="CA1092" s="22"/>
      <c r="CB1092" s="22"/>
      <c r="CC1092" s="22"/>
      <c r="CD1092" s="22"/>
      <c r="CE1092" s="22"/>
      <c r="CF1092" s="22"/>
      <c r="CG1092" s="22"/>
      <c r="CH1092" s="22"/>
      <c r="CI1092" s="22"/>
      <c r="CJ1092" s="22"/>
      <c r="CK1092" s="22"/>
      <c r="CL1092" s="22"/>
      <c r="CM1092" s="22"/>
      <c r="CN1092" s="22"/>
      <c r="CO1092" s="22"/>
      <c r="CP1092" s="22"/>
      <c r="CQ1092" s="22"/>
      <c r="CR1092" s="22"/>
      <c r="CS1092" s="22"/>
      <c r="CT1092" s="22"/>
      <c r="CU1092" s="22"/>
      <c r="CV1092" s="22"/>
      <c r="CW1092" s="22"/>
      <c r="CX1092" s="22"/>
      <c r="CY1092" s="22"/>
      <c r="CZ1092" s="22"/>
      <c r="DA1092" s="22"/>
      <c r="DB1092" s="22"/>
      <c r="DC1092" s="22"/>
      <c r="DD1092" s="22"/>
    </row>
    <row r="1093" spans="1:108" s="68" customFormat="1" ht="12.75">
      <c r="A1093" s="22"/>
      <c r="B1093" s="22"/>
      <c r="C1093" s="22"/>
      <c r="D1093" s="38"/>
      <c r="E1093" s="22"/>
      <c r="F1093" s="22"/>
      <c r="G1093" s="22"/>
      <c r="H1093" s="67"/>
      <c r="I1093" s="22"/>
      <c r="J1093" s="22"/>
      <c r="K1093" s="22"/>
      <c r="L1093" s="22"/>
      <c r="M1093" s="22"/>
      <c r="N1093" s="22"/>
      <c r="O1093" s="22"/>
      <c r="P1093" s="22"/>
      <c r="Q1093" s="22"/>
      <c r="R1093" s="22"/>
      <c r="S1093" s="22"/>
      <c r="T1093" s="22"/>
      <c r="U1093" s="22"/>
      <c r="V1093" s="22"/>
      <c r="W1093" s="22"/>
      <c r="X1093" s="22"/>
      <c r="Y1093" s="22"/>
      <c r="Z1093" s="22"/>
      <c r="AA1093" s="22"/>
      <c r="AB1093" s="22"/>
      <c r="AC1093" s="22"/>
      <c r="AD1093" s="22"/>
      <c r="AE1093" s="22"/>
      <c r="AF1093" s="22"/>
      <c r="AG1093" s="22"/>
      <c r="AH1093" s="22"/>
      <c r="AI1093" s="22"/>
      <c r="AJ1093" s="22"/>
      <c r="AK1093" s="22"/>
      <c r="AL1093" s="22"/>
      <c r="AM1093" s="22"/>
      <c r="AN1093" s="22"/>
      <c r="AO1093" s="22"/>
      <c r="AP1093" s="22"/>
      <c r="AQ1093" s="22"/>
      <c r="AR1093" s="22"/>
      <c r="AS1093" s="22"/>
      <c r="AT1093" s="22"/>
      <c r="AU1093" s="22"/>
      <c r="AV1093" s="22"/>
      <c r="AW1093" s="22"/>
      <c r="AX1093" s="22"/>
      <c r="AY1093" s="22"/>
      <c r="AZ1093" s="22"/>
      <c r="BA1093" s="22"/>
      <c r="BB1093" s="22"/>
      <c r="BC1093" s="22"/>
      <c r="BD1093" s="22"/>
      <c r="BE1093" s="22"/>
      <c r="BF1093" s="22"/>
      <c r="BG1093" s="22"/>
      <c r="BH1093" s="22"/>
      <c r="BI1093" s="22"/>
      <c r="BJ1093" s="22"/>
      <c r="BK1093" s="22"/>
      <c r="BL1093" s="22"/>
      <c r="BM1093" s="22"/>
      <c r="BN1093" s="22"/>
      <c r="BO1093" s="22"/>
      <c r="BP1093" s="22"/>
      <c r="BQ1093" s="22"/>
      <c r="BR1093" s="22"/>
      <c r="BS1093" s="22"/>
      <c r="BT1093" s="22"/>
      <c r="BU1093" s="22"/>
      <c r="BV1093" s="22"/>
      <c r="BW1093" s="22"/>
      <c r="BX1093" s="22"/>
      <c r="BY1093" s="22"/>
      <c r="BZ1093" s="22"/>
      <c r="CA1093" s="22"/>
      <c r="CB1093" s="22"/>
      <c r="CC1093" s="22"/>
      <c r="CD1093" s="22"/>
      <c r="CE1093" s="22"/>
      <c r="CF1093" s="22"/>
      <c r="CG1093" s="22"/>
      <c r="CH1093" s="22"/>
      <c r="CI1093" s="22"/>
      <c r="CJ1093" s="22"/>
      <c r="CK1093" s="22"/>
      <c r="CL1093" s="22"/>
      <c r="CM1093" s="22"/>
      <c r="CN1093" s="22"/>
      <c r="CO1093" s="22"/>
      <c r="CP1093" s="22"/>
      <c r="CQ1093" s="22"/>
      <c r="CR1093" s="22"/>
      <c r="CS1093" s="22"/>
      <c r="CT1093" s="22"/>
      <c r="CU1093" s="22"/>
      <c r="CV1093" s="22"/>
      <c r="CW1093" s="22"/>
      <c r="CX1093" s="22"/>
      <c r="CY1093" s="22"/>
      <c r="CZ1093" s="22"/>
      <c r="DA1093" s="22"/>
      <c r="DB1093" s="22"/>
      <c r="DC1093" s="22"/>
      <c r="DD1093" s="22"/>
    </row>
    <row r="1094" spans="1:108" s="68" customFormat="1" ht="12.75">
      <c r="A1094" s="22"/>
      <c r="B1094" s="22"/>
      <c r="C1094" s="22"/>
      <c r="D1094" s="38"/>
      <c r="E1094" s="22"/>
      <c r="F1094" s="22"/>
      <c r="G1094" s="22"/>
      <c r="H1094" s="67"/>
      <c r="I1094" s="22"/>
      <c r="J1094" s="22"/>
      <c r="K1094" s="22"/>
      <c r="L1094" s="22"/>
      <c r="M1094" s="22"/>
      <c r="N1094" s="22"/>
      <c r="O1094" s="22"/>
      <c r="P1094" s="22"/>
      <c r="Q1094" s="22"/>
      <c r="R1094" s="22"/>
      <c r="S1094" s="22"/>
      <c r="T1094" s="22"/>
      <c r="U1094" s="22"/>
      <c r="V1094" s="22"/>
      <c r="W1094" s="22"/>
      <c r="X1094" s="22"/>
      <c r="Y1094" s="22"/>
      <c r="Z1094" s="22"/>
      <c r="AA1094" s="22"/>
      <c r="AB1094" s="22"/>
      <c r="AC1094" s="22"/>
      <c r="AD1094" s="22"/>
      <c r="AE1094" s="22"/>
      <c r="AF1094" s="22"/>
      <c r="AG1094" s="22"/>
      <c r="AH1094" s="22"/>
      <c r="AI1094" s="22"/>
      <c r="AJ1094" s="22"/>
      <c r="AK1094" s="22"/>
      <c r="AL1094" s="22"/>
      <c r="AM1094" s="22"/>
      <c r="AN1094" s="22"/>
      <c r="AO1094" s="22"/>
      <c r="AP1094" s="22"/>
      <c r="AQ1094" s="22"/>
      <c r="AR1094" s="22"/>
      <c r="AS1094" s="22"/>
      <c r="AT1094" s="22"/>
      <c r="AU1094" s="22"/>
      <c r="AV1094" s="22"/>
      <c r="AW1094" s="22"/>
      <c r="AX1094" s="22"/>
      <c r="AY1094" s="22"/>
      <c r="AZ1094" s="22"/>
      <c r="BA1094" s="22"/>
      <c r="BB1094" s="22"/>
      <c r="BC1094" s="22"/>
      <c r="BD1094" s="22"/>
      <c r="BE1094" s="22"/>
      <c r="BF1094" s="22"/>
      <c r="BG1094" s="22"/>
      <c r="BH1094" s="22"/>
      <c r="BI1094" s="22"/>
      <c r="BJ1094" s="22"/>
      <c r="BK1094" s="22"/>
      <c r="BL1094" s="22"/>
      <c r="BM1094" s="22"/>
      <c r="BN1094" s="22"/>
      <c r="BO1094" s="22"/>
      <c r="BP1094" s="22"/>
      <c r="BQ1094" s="22"/>
      <c r="BR1094" s="22"/>
      <c r="BS1094" s="22"/>
      <c r="BT1094" s="22"/>
      <c r="BU1094" s="22"/>
      <c r="BV1094" s="22"/>
      <c r="BW1094" s="22"/>
      <c r="BX1094" s="22"/>
      <c r="BY1094" s="22"/>
      <c r="BZ1094" s="22"/>
      <c r="CA1094" s="22"/>
      <c r="CB1094" s="22"/>
      <c r="CC1094" s="22"/>
      <c r="CD1094" s="22"/>
      <c r="CE1094" s="22"/>
      <c r="CF1094" s="22"/>
      <c r="CG1094" s="22"/>
      <c r="CH1094" s="22"/>
      <c r="CI1094" s="22"/>
      <c r="CJ1094" s="22"/>
      <c r="CK1094" s="22"/>
      <c r="CL1094" s="22"/>
      <c r="CM1094" s="22"/>
      <c r="CN1094" s="22"/>
      <c r="CO1094" s="22"/>
      <c r="CP1094" s="22"/>
      <c r="CQ1094" s="22"/>
      <c r="CR1094" s="22"/>
      <c r="CS1094" s="22"/>
      <c r="CT1094" s="22"/>
      <c r="CU1094" s="22"/>
      <c r="CV1094" s="22"/>
      <c r="CW1094" s="22"/>
      <c r="CX1094" s="22"/>
      <c r="CY1094" s="22"/>
      <c r="CZ1094" s="22"/>
      <c r="DA1094" s="22"/>
      <c r="DB1094" s="22"/>
      <c r="DC1094" s="22"/>
      <c r="DD1094" s="22"/>
    </row>
    <row r="1095" spans="1:108" s="68" customFormat="1" ht="12.75">
      <c r="A1095" s="22"/>
      <c r="B1095" s="22"/>
      <c r="C1095" s="22"/>
      <c r="D1095" s="38"/>
      <c r="E1095" s="22"/>
      <c r="F1095" s="22"/>
      <c r="G1095" s="22"/>
      <c r="H1095" s="67"/>
      <c r="I1095" s="22"/>
      <c r="J1095" s="22"/>
      <c r="K1095" s="22"/>
      <c r="L1095" s="22"/>
      <c r="M1095" s="22"/>
      <c r="N1095" s="22"/>
      <c r="O1095" s="22"/>
      <c r="P1095" s="22"/>
      <c r="Q1095" s="22"/>
      <c r="R1095" s="22"/>
      <c r="S1095" s="22"/>
      <c r="T1095" s="22"/>
      <c r="U1095" s="22"/>
      <c r="V1095" s="22"/>
      <c r="W1095" s="22"/>
      <c r="X1095" s="22"/>
      <c r="Y1095" s="22"/>
      <c r="Z1095" s="22"/>
      <c r="AA1095" s="22"/>
      <c r="AB1095" s="22"/>
      <c r="AC1095" s="22"/>
      <c r="AD1095" s="22"/>
      <c r="AE1095" s="22"/>
      <c r="AF1095" s="22"/>
      <c r="AG1095" s="22"/>
      <c r="AH1095" s="22"/>
      <c r="AI1095" s="22"/>
      <c r="AJ1095" s="22"/>
      <c r="AK1095" s="22"/>
      <c r="AL1095" s="22"/>
      <c r="AM1095" s="22"/>
      <c r="AN1095" s="22"/>
      <c r="AO1095" s="22"/>
      <c r="AP1095" s="22"/>
      <c r="AQ1095" s="22"/>
      <c r="AR1095" s="22"/>
      <c r="AS1095" s="22"/>
      <c r="AT1095" s="22"/>
      <c r="AU1095" s="22"/>
      <c r="AV1095" s="22"/>
      <c r="AW1095" s="22"/>
      <c r="AX1095" s="22"/>
      <c r="AY1095" s="22"/>
      <c r="AZ1095" s="22"/>
      <c r="BA1095" s="22"/>
      <c r="BB1095" s="22"/>
      <c r="BC1095" s="22"/>
      <c r="BD1095" s="22"/>
      <c r="BE1095" s="22"/>
      <c r="BF1095" s="22"/>
      <c r="BG1095" s="22"/>
      <c r="BH1095" s="22"/>
      <c r="BI1095" s="22"/>
      <c r="BJ1095" s="22"/>
      <c r="BK1095" s="22"/>
      <c r="BL1095" s="22"/>
      <c r="BM1095" s="22"/>
      <c r="BN1095" s="22"/>
      <c r="BO1095" s="22"/>
      <c r="BP1095" s="22"/>
      <c r="BQ1095" s="22"/>
      <c r="BR1095" s="22"/>
      <c r="BS1095" s="22"/>
      <c r="BT1095" s="22"/>
      <c r="BU1095" s="22"/>
      <c r="BV1095" s="22"/>
      <c r="BW1095" s="22"/>
      <c r="BX1095" s="22"/>
      <c r="BY1095" s="22"/>
      <c r="BZ1095" s="22"/>
      <c r="CA1095" s="22"/>
      <c r="CB1095" s="22"/>
      <c r="CC1095" s="22"/>
      <c r="CD1095" s="22"/>
      <c r="CE1095" s="22"/>
      <c r="CF1095" s="22"/>
      <c r="CG1095" s="22"/>
      <c r="CH1095" s="22"/>
      <c r="CI1095" s="22"/>
      <c r="CJ1095" s="22"/>
      <c r="CK1095" s="22"/>
      <c r="CL1095" s="22"/>
      <c r="CM1095" s="22"/>
      <c r="CN1095" s="22"/>
      <c r="CO1095" s="22"/>
      <c r="CP1095" s="22"/>
      <c r="CQ1095" s="22"/>
      <c r="CR1095" s="22"/>
      <c r="CS1095" s="22"/>
      <c r="CT1095" s="22"/>
      <c r="CU1095" s="22"/>
      <c r="CV1095" s="22"/>
      <c r="CW1095" s="22"/>
      <c r="CX1095" s="22"/>
      <c r="CY1095" s="22"/>
      <c r="CZ1095" s="22"/>
      <c r="DA1095" s="22"/>
      <c r="DB1095" s="22"/>
      <c r="DC1095" s="22"/>
      <c r="DD1095" s="22"/>
    </row>
    <row r="1096" spans="1:108" s="68" customFormat="1" ht="12.75">
      <c r="A1096" s="22"/>
      <c r="B1096" s="22"/>
      <c r="C1096" s="22"/>
      <c r="D1096" s="38"/>
      <c r="E1096" s="22"/>
      <c r="F1096" s="22"/>
      <c r="G1096" s="22"/>
      <c r="H1096" s="67"/>
      <c r="I1096" s="22"/>
      <c r="J1096" s="22"/>
      <c r="K1096" s="22"/>
      <c r="L1096" s="22"/>
      <c r="M1096" s="22"/>
      <c r="N1096" s="22"/>
      <c r="O1096" s="22"/>
      <c r="P1096" s="22"/>
      <c r="Q1096" s="22"/>
      <c r="R1096" s="22"/>
      <c r="S1096" s="22"/>
      <c r="T1096" s="22"/>
      <c r="U1096" s="22"/>
      <c r="V1096" s="22"/>
      <c r="W1096" s="22"/>
      <c r="X1096" s="22"/>
      <c r="Y1096" s="22"/>
      <c r="Z1096" s="22"/>
      <c r="AA1096" s="22"/>
      <c r="AB1096" s="22"/>
      <c r="AC1096" s="22"/>
      <c r="AD1096" s="22"/>
      <c r="AE1096" s="22"/>
      <c r="AF1096" s="22"/>
      <c r="AG1096" s="22"/>
      <c r="AH1096" s="22"/>
      <c r="AI1096" s="22"/>
      <c r="AJ1096" s="22"/>
      <c r="AK1096" s="22"/>
      <c r="AL1096" s="22"/>
      <c r="AM1096" s="22"/>
      <c r="AN1096" s="22"/>
      <c r="AO1096" s="22"/>
      <c r="AP1096" s="22"/>
      <c r="AQ1096" s="22"/>
      <c r="AR1096" s="22"/>
      <c r="AS1096" s="22"/>
      <c r="AT1096" s="22"/>
      <c r="AU1096" s="22"/>
      <c r="AV1096" s="22"/>
      <c r="AW1096" s="22"/>
      <c r="AX1096" s="22"/>
      <c r="AY1096" s="22"/>
      <c r="AZ1096" s="22"/>
      <c r="BA1096" s="22"/>
      <c r="BB1096" s="22"/>
      <c r="BC1096" s="22"/>
      <c r="BD1096" s="22"/>
      <c r="BE1096" s="22"/>
      <c r="BF1096" s="22"/>
      <c r="BG1096" s="22"/>
      <c r="BH1096" s="22"/>
      <c r="BI1096" s="22"/>
      <c r="BJ1096" s="22"/>
      <c r="BK1096" s="22"/>
      <c r="BL1096" s="22"/>
      <c r="BM1096" s="22"/>
      <c r="BN1096" s="22"/>
      <c r="BO1096" s="22"/>
      <c r="BP1096" s="22"/>
      <c r="BQ1096" s="22"/>
      <c r="BR1096" s="22"/>
      <c r="BS1096" s="22"/>
      <c r="BT1096" s="22"/>
      <c r="BU1096" s="22"/>
      <c r="BV1096" s="22"/>
      <c r="BW1096" s="22"/>
      <c r="BX1096" s="22"/>
      <c r="BY1096" s="22"/>
      <c r="BZ1096" s="22"/>
      <c r="CA1096" s="22"/>
      <c r="CB1096" s="22"/>
      <c r="CC1096" s="22"/>
      <c r="CD1096" s="22"/>
      <c r="CE1096" s="22"/>
      <c r="CF1096" s="22"/>
      <c r="CG1096" s="22"/>
      <c r="CH1096" s="22"/>
      <c r="CI1096" s="22"/>
      <c r="CJ1096" s="22"/>
      <c r="CK1096" s="22"/>
      <c r="CL1096" s="22"/>
      <c r="CM1096" s="22"/>
      <c r="CN1096" s="22"/>
      <c r="CO1096" s="22"/>
      <c r="CP1096" s="22"/>
      <c r="CQ1096" s="22"/>
      <c r="CR1096" s="22"/>
      <c r="CS1096" s="22"/>
      <c r="CT1096" s="22"/>
      <c r="CU1096" s="22"/>
      <c r="CV1096" s="22"/>
      <c r="CW1096" s="22"/>
      <c r="CX1096" s="22"/>
      <c r="CY1096" s="22"/>
      <c r="CZ1096" s="22"/>
      <c r="DA1096" s="22"/>
      <c r="DB1096" s="22"/>
      <c r="DC1096" s="22"/>
      <c r="DD1096" s="22"/>
    </row>
    <row r="1097" spans="1:108" s="68" customFormat="1" ht="12.75">
      <c r="A1097" s="22"/>
      <c r="B1097" s="22"/>
      <c r="C1097" s="22"/>
      <c r="D1097" s="38"/>
      <c r="E1097" s="22"/>
      <c r="F1097" s="22"/>
      <c r="G1097" s="22"/>
      <c r="H1097" s="67"/>
      <c r="I1097" s="22"/>
      <c r="J1097" s="22"/>
      <c r="K1097" s="22"/>
      <c r="L1097" s="22"/>
      <c r="M1097" s="22"/>
      <c r="N1097" s="22"/>
      <c r="O1097" s="22"/>
      <c r="P1097" s="22"/>
      <c r="Q1097" s="22"/>
      <c r="R1097" s="22"/>
      <c r="S1097" s="22"/>
      <c r="T1097" s="22"/>
      <c r="U1097" s="22"/>
      <c r="V1097" s="22"/>
      <c r="W1097" s="22"/>
      <c r="X1097" s="22"/>
      <c r="Y1097" s="22"/>
      <c r="Z1097" s="22"/>
      <c r="AA1097" s="22"/>
      <c r="AB1097" s="22"/>
      <c r="AC1097" s="22"/>
      <c r="AD1097" s="22"/>
      <c r="AE1097" s="22"/>
      <c r="AF1097" s="22"/>
      <c r="AG1097" s="22"/>
      <c r="AH1097" s="22"/>
      <c r="AI1097" s="22"/>
      <c r="AJ1097" s="22"/>
      <c r="AK1097" s="22"/>
      <c r="AL1097" s="22"/>
      <c r="AM1097" s="22"/>
      <c r="AN1097" s="22"/>
      <c r="AO1097" s="22"/>
      <c r="AP1097" s="22"/>
      <c r="AQ1097" s="22"/>
      <c r="AR1097" s="22"/>
      <c r="AS1097" s="22"/>
      <c r="AT1097" s="22"/>
      <c r="AU1097" s="22"/>
      <c r="AV1097" s="22"/>
      <c r="AW1097" s="22"/>
      <c r="AX1097" s="22"/>
      <c r="AY1097" s="22"/>
      <c r="AZ1097" s="22"/>
      <c r="BA1097" s="22"/>
      <c r="BB1097" s="22"/>
      <c r="BC1097" s="22"/>
      <c r="BD1097" s="22"/>
      <c r="BE1097" s="22"/>
      <c r="BF1097" s="22"/>
      <c r="BG1097" s="22"/>
      <c r="BH1097" s="22"/>
      <c r="BI1097" s="22"/>
      <c r="BJ1097" s="22"/>
      <c r="BK1097" s="22"/>
      <c r="BL1097" s="22"/>
      <c r="BM1097" s="22"/>
      <c r="BN1097" s="22"/>
      <c r="BO1097" s="22"/>
      <c r="BP1097" s="22"/>
      <c r="BQ1097" s="22"/>
      <c r="BR1097" s="22"/>
      <c r="BS1097" s="22"/>
      <c r="BT1097" s="22"/>
      <c r="BU1097" s="22"/>
      <c r="BV1097" s="22"/>
      <c r="BW1097" s="22"/>
      <c r="BX1097" s="22"/>
      <c r="BY1097" s="22"/>
      <c r="BZ1097" s="22"/>
      <c r="CA1097" s="22"/>
      <c r="CB1097" s="22"/>
      <c r="CC1097" s="22"/>
      <c r="CD1097" s="22"/>
      <c r="CE1097" s="22"/>
      <c r="CF1097" s="22"/>
      <c r="CG1097" s="22"/>
      <c r="CH1097" s="22"/>
      <c r="CI1097" s="22"/>
      <c r="CJ1097" s="22"/>
      <c r="CK1097" s="22"/>
      <c r="CL1097" s="22"/>
      <c r="CM1097" s="22"/>
      <c r="CN1097" s="22"/>
      <c r="CO1097" s="22"/>
      <c r="CP1097" s="22"/>
      <c r="CQ1097" s="22"/>
      <c r="CR1097" s="22"/>
      <c r="CS1097" s="22"/>
      <c r="CT1097" s="22"/>
      <c r="CU1097" s="22"/>
      <c r="CV1097" s="22"/>
      <c r="CW1097" s="22"/>
      <c r="CX1097" s="22"/>
      <c r="CY1097" s="22"/>
      <c r="CZ1097" s="22"/>
      <c r="DA1097" s="22"/>
      <c r="DB1097" s="22"/>
      <c r="DC1097" s="22"/>
      <c r="DD1097" s="22"/>
    </row>
    <row r="1098" spans="1:108" s="68" customFormat="1" ht="12.75">
      <c r="A1098" s="22"/>
      <c r="B1098" s="22"/>
      <c r="C1098" s="22"/>
      <c r="D1098" s="38"/>
      <c r="E1098" s="22"/>
      <c r="F1098" s="22"/>
      <c r="G1098" s="22"/>
      <c r="H1098" s="67"/>
      <c r="I1098" s="22"/>
      <c r="J1098" s="22"/>
      <c r="K1098" s="22"/>
      <c r="L1098" s="22"/>
      <c r="M1098" s="22"/>
      <c r="N1098" s="22"/>
      <c r="O1098" s="22"/>
      <c r="P1098" s="22"/>
      <c r="Q1098" s="22"/>
      <c r="R1098" s="22"/>
      <c r="S1098" s="22"/>
      <c r="T1098" s="22"/>
      <c r="U1098" s="22"/>
      <c r="V1098" s="22"/>
      <c r="W1098" s="22"/>
      <c r="X1098" s="22"/>
      <c r="Y1098" s="22"/>
      <c r="Z1098" s="22"/>
      <c r="AA1098" s="22"/>
      <c r="AB1098" s="22"/>
      <c r="AC1098" s="22"/>
      <c r="AD1098" s="22"/>
      <c r="AE1098" s="22"/>
      <c r="AF1098" s="22"/>
      <c r="AG1098" s="22"/>
      <c r="AH1098" s="22"/>
      <c r="AI1098" s="22"/>
      <c r="AJ1098" s="22"/>
      <c r="AK1098" s="22"/>
      <c r="AL1098" s="22"/>
      <c r="AM1098" s="22"/>
      <c r="AN1098" s="22"/>
      <c r="AO1098" s="22"/>
      <c r="AP1098" s="22"/>
      <c r="AQ1098" s="22"/>
      <c r="AR1098" s="22"/>
      <c r="AS1098" s="22"/>
      <c r="AT1098" s="22"/>
      <c r="AU1098" s="22"/>
      <c r="AV1098" s="22"/>
      <c r="AW1098" s="22"/>
      <c r="AX1098" s="22"/>
      <c r="AY1098" s="22"/>
      <c r="AZ1098" s="22"/>
      <c r="BA1098" s="22"/>
      <c r="BB1098" s="22"/>
      <c r="BC1098" s="22"/>
      <c r="BD1098" s="22"/>
      <c r="BE1098" s="22"/>
      <c r="BF1098" s="22"/>
      <c r="BG1098" s="22"/>
      <c r="BH1098" s="22"/>
      <c r="BI1098" s="22"/>
      <c r="BJ1098" s="22"/>
      <c r="BK1098" s="22"/>
      <c r="BL1098" s="22"/>
      <c r="BM1098" s="22"/>
      <c r="BN1098" s="22"/>
      <c r="BO1098" s="22"/>
      <c r="BP1098" s="22"/>
      <c r="BQ1098" s="22"/>
      <c r="BR1098" s="22"/>
      <c r="BS1098" s="22"/>
      <c r="BT1098" s="22"/>
      <c r="BU1098" s="22"/>
      <c r="BV1098" s="22"/>
      <c r="BW1098" s="22"/>
      <c r="BX1098" s="22"/>
      <c r="BY1098" s="22"/>
      <c r="BZ1098" s="22"/>
      <c r="CA1098" s="22"/>
      <c r="CB1098" s="22"/>
      <c r="CC1098" s="22"/>
      <c r="CD1098" s="22"/>
      <c r="CE1098" s="22"/>
      <c r="CF1098" s="22"/>
      <c r="CG1098" s="22"/>
      <c r="CH1098" s="22"/>
      <c r="CI1098" s="22"/>
      <c r="CJ1098" s="22"/>
      <c r="CK1098" s="22"/>
      <c r="CL1098" s="22"/>
      <c r="CM1098" s="22"/>
      <c r="CN1098" s="22"/>
      <c r="CO1098" s="22"/>
      <c r="CP1098" s="22"/>
      <c r="CQ1098" s="22"/>
      <c r="CR1098" s="22"/>
      <c r="CS1098" s="22"/>
      <c r="CT1098" s="22"/>
      <c r="CU1098" s="22"/>
      <c r="CV1098" s="22"/>
      <c r="CW1098" s="22"/>
      <c r="CX1098" s="22"/>
      <c r="CY1098" s="22"/>
      <c r="CZ1098" s="22"/>
      <c r="DA1098" s="22"/>
      <c r="DB1098" s="22"/>
      <c r="DC1098" s="22"/>
      <c r="DD1098" s="22"/>
    </row>
    <row r="1099" spans="1:108" s="68" customFormat="1" ht="12.75">
      <c r="A1099" s="22"/>
      <c r="B1099" s="22"/>
      <c r="C1099" s="22"/>
      <c r="D1099" s="38"/>
      <c r="E1099" s="22"/>
      <c r="F1099" s="22"/>
      <c r="G1099" s="22"/>
      <c r="H1099" s="67"/>
      <c r="I1099" s="22"/>
      <c r="J1099" s="22"/>
      <c r="K1099" s="22"/>
      <c r="L1099" s="22"/>
      <c r="M1099" s="22"/>
      <c r="N1099" s="22"/>
      <c r="O1099" s="22"/>
      <c r="P1099" s="22"/>
      <c r="Q1099" s="22"/>
      <c r="R1099" s="22"/>
      <c r="S1099" s="22"/>
      <c r="T1099" s="22"/>
      <c r="U1099" s="22"/>
      <c r="V1099" s="22"/>
      <c r="W1099" s="22"/>
      <c r="X1099" s="22"/>
      <c r="Y1099" s="22"/>
      <c r="Z1099" s="22"/>
      <c r="AA1099" s="22"/>
      <c r="AB1099" s="22"/>
      <c r="AC1099" s="22"/>
      <c r="AD1099" s="22"/>
      <c r="AE1099" s="22"/>
      <c r="AF1099" s="22"/>
      <c r="AG1099" s="22"/>
      <c r="AH1099" s="22"/>
      <c r="AI1099" s="22"/>
      <c r="AJ1099" s="22"/>
      <c r="AK1099" s="22"/>
      <c r="AL1099" s="22"/>
      <c r="AM1099" s="22"/>
      <c r="AN1099" s="22"/>
      <c r="AO1099" s="22"/>
      <c r="AP1099" s="22"/>
      <c r="AQ1099" s="22"/>
      <c r="AR1099" s="22"/>
      <c r="AS1099" s="22"/>
      <c r="AT1099" s="22"/>
      <c r="AU1099" s="22"/>
      <c r="AV1099" s="22"/>
      <c r="AW1099" s="22"/>
      <c r="AX1099" s="22"/>
      <c r="AY1099" s="22"/>
      <c r="AZ1099" s="22"/>
      <c r="BA1099" s="22"/>
      <c r="BB1099" s="22"/>
      <c r="BC1099" s="22"/>
      <c r="BD1099" s="22"/>
      <c r="BE1099" s="22"/>
      <c r="BF1099" s="22"/>
      <c r="BG1099" s="22"/>
      <c r="BH1099" s="22"/>
      <c r="BI1099" s="22"/>
      <c r="BJ1099" s="22"/>
      <c r="BK1099" s="22"/>
      <c r="BL1099" s="22"/>
      <c r="BM1099" s="22"/>
      <c r="BN1099" s="22"/>
      <c r="BO1099" s="22"/>
      <c r="BP1099" s="22"/>
      <c r="BQ1099" s="22"/>
      <c r="BR1099" s="22"/>
      <c r="BS1099" s="22"/>
      <c r="BT1099" s="22"/>
      <c r="BU1099" s="22"/>
      <c r="BV1099" s="22"/>
      <c r="BW1099" s="22"/>
      <c r="BX1099" s="22"/>
      <c r="BY1099" s="22"/>
      <c r="BZ1099" s="22"/>
      <c r="CA1099" s="22"/>
      <c r="CB1099" s="22"/>
      <c r="CC1099" s="22"/>
      <c r="CD1099" s="22"/>
      <c r="CE1099" s="22"/>
      <c r="CF1099" s="22"/>
      <c r="CG1099" s="22"/>
      <c r="CH1099" s="22"/>
      <c r="CI1099" s="22"/>
      <c r="CJ1099" s="22"/>
      <c r="CK1099" s="22"/>
      <c r="CL1099" s="22"/>
      <c r="CM1099" s="22"/>
      <c r="CN1099" s="22"/>
      <c r="CO1099" s="22"/>
      <c r="CP1099" s="22"/>
      <c r="CQ1099" s="22"/>
      <c r="CR1099" s="22"/>
      <c r="CS1099" s="22"/>
      <c r="CT1099" s="22"/>
      <c r="CU1099" s="22"/>
      <c r="CV1099" s="22"/>
      <c r="CW1099" s="22"/>
      <c r="CX1099" s="22"/>
      <c r="CY1099" s="22"/>
      <c r="CZ1099" s="22"/>
      <c r="DA1099" s="22"/>
      <c r="DB1099" s="22"/>
      <c r="DC1099" s="22"/>
      <c r="DD1099" s="22"/>
    </row>
    <row r="1100" spans="1:108" s="68" customFormat="1" ht="12.75">
      <c r="A1100" s="22"/>
      <c r="B1100" s="22"/>
      <c r="C1100" s="22"/>
      <c r="D1100" s="38"/>
      <c r="E1100" s="22"/>
      <c r="F1100" s="22"/>
      <c r="G1100" s="22"/>
      <c r="H1100" s="67"/>
      <c r="I1100" s="22"/>
      <c r="J1100" s="22"/>
      <c r="K1100" s="22"/>
      <c r="L1100" s="22"/>
      <c r="M1100" s="22"/>
      <c r="N1100" s="22"/>
      <c r="O1100" s="22"/>
      <c r="P1100" s="22"/>
      <c r="Q1100" s="22"/>
      <c r="R1100" s="22"/>
      <c r="S1100" s="22"/>
      <c r="T1100" s="22"/>
      <c r="U1100" s="22"/>
      <c r="V1100" s="22"/>
      <c r="W1100" s="22"/>
      <c r="X1100" s="22"/>
      <c r="Y1100" s="22"/>
      <c r="Z1100" s="22"/>
      <c r="AA1100" s="22"/>
      <c r="AB1100" s="22"/>
      <c r="AC1100" s="22"/>
      <c r="AD1100" s="22"/>
      <c r="AE1100" s="22"/>
      <c r="AF1100" s="22"/>
      <c r="AG1100" s="22"/>
      <c r="AH1100" s="22"/>
      <c r="AI1100" s="22"/>
      <c r="AJ1100" s="22"/>
      <c r="AK1100" s="22"/>
      <c r="AL1100" s="22"/>
      <c r="AM1100" s="22"/>
      <c r="AN1100" s="22"/>
      <c r="AO1100" s="22"/>
      <c r="AP1100" s="22"/>
      <c r="AQ1100" s="22"/>
      <c r="AR1100" s="22"/>
      <c r="AS1100" s="22"/>
      <c r="AT1100" s="22"/>
      <c r="AU1100" s="22"/>
      <c r="AV1100" s="22"/>
      <c r="AW1100" s="22"/>
      <c r="AX1100" s="22"/>
      <c r="AY1100" s="22"/>
      <c r="AZ1100" s="22"/>
      <c r="BA1100" s="22"/>
      <c r="BB1100" s="22"/>
      <c r="BC1100" s="22"/>
      <c r="BD1100" s="22"/>
      <c r="BE1100" s="22"/>
      <c r="BF1100" s="22"/>
      <c r="BG1100" s="22"/>
      <c r="BH1100" s="22"/>
      <c r="BI1100" s="22"/>
      <c r="BJ1100" s="22"/>
      <c r="BK1100" s="22"/>
      <c r="BL1100" s="22"/>
      <c r="BM1100" s="22"/>
      <c r="BN1100" s="22"/>
      <c r="BO1100" s="22"/>
      <c r="BP1100" s="22"/>
      <c r="BQ1100" s="22"/>
      <c r="BR1100" s="22"/>
      <c r="BS1100" s="22"/>
      <c r="BT1100" s="22"/>
      <c r="BU1100" s="22"/>
      <c r="BV1100" s="22"/>
      <c r="BW1100" s="22"/>
      <c r="BX1100" s="22"/>
      <c r="BY1100" s="22"/>
      <c r="BZ1100" s="22"/>
      <c r="CA1100" s="22"/>
      <c r="CB1100" s="22"/>
      <c r="CC1100" s="22"/>
      <c r="CD1100" s="22"/>
      <c r="CE1100" s="22"/>
      <c r="CF1100" s="22"/>
      <c r="CG1100" s="22"/>
      <c r="CH1100" s="22"/>
      <c r="CI1100" s="22"/>
      <c r="CJ1100" s="22"/>
      <c r="CK1100" s="22"/>
      <c r="CL1100" s="22"/>
      <c r="CM1100" s="22"/>
      <c r="CN1100" s="22"/>
      <c r="CO1100" s="22"/>
      <c r="CP1100" s="22"/>
      <c r="CQ1100" s="22"/>
      <c r="CR1100" s="22"/>
      <c r="CS1100" s="22"/>
      <c r="CT1100" s="22"/>
      <c r="CU1100" s="22"/>
      <c r="CV1100" s="22"/>
      <c r="CW1100" s="22"/>
      <c r="CX1100" s="22"/>
      <c r="CY1100" s="22"/>
      <c r="CZ1100" s="22"/>
      <c r="DA1100" s="22"/>
      <c r="DB1100" s="22"/>
      <c r="DC1100" s="22"/>
      <c r="DD1100" s="22"/>
    </row>
    <row r="1101" spans="1:108" s="68" customFormat="1" ht="12.75">
      <c r="A1101" s="22"/>
      <c r="B1101" s="22"/>
      <c r="C1101" s="22"/>
      <c r="D1101" s="38"/>
      <c r="E1101" s="22"/>
      <c r="F1101" s="22"/>
      <c r="G1101" s="22"/>
      <c r="H1101" s="67"/>
      <c r="I1101" s="22"/>
      <c r="J1101" s="22"/>
      <c r="K1101" s="22"/>
      <c r="L1101" s="22"/>
      <c r="M1101" s="22"/>
      <c r="N1101" s="22"/>
      <c r="O1101" s="22"/>
      <c r="P1101" s="22"/>
      <c r="Q1101" s="22"/>
      <c r="R1101" s="22"/>
      <c r="S1101" s="22"/>
      <c r="T1101" s="22"/>
      <c r="U1101" s="22"/>
      <c r="V1101" s="22"/>
      <c r="W1101" s="22"/>
      <c r="X1101" s="22"/>
      <c r="Y1101" s="22"/>
      <c r="Z1101" s="22"/>
      <c r="AA1101" s="22"/>
      <c r="AB1101" s="22"/>
      <c r="AC1101" s="22"/>
      <c r="AD1101" s="22"/>
      <c r="AE1101" s="22"/>
      <c r="AF1101" s="22"/>
      <c r="AG1101" s="22"/>
      <c r="AH1101" s="22"/>
      <c r="AI1101" s="22"/>
      <c r="AJ1101" s="22"/>
      <c r="AK1101" s="22"/>
      <c r="AL1101" s="22"/>
      <c r="AM1101" s="22"/>
      <c r="AN1101" s="22"/>
      <c r="AO1101" s="22"/>
      <c r="AP1101" s="22"/>
      <c r="AQ1101" s="22"/>
      <c r="AR1101" s="22"/>
      <c r="AS1101" s="22"/>
      <c r="AT1101" s="22"/>
      <c r="AU1101" s="22"/>
      <c r="AV1101" s="22"/>
      <c r="AW1101" s="22"/>
      <c r="AX1101" s="22"/>
      <c r="AY1101" s="22"/>
      <c r="AZ1101" s="22"/>
      <c r="BA1101" s="22"/>
      <c r="BB1101" s="22"/>
      <c r="BC1101" s="22"/>
      <c r="BD1101" s="22"/>
      <c r="BE1101" s="22"/>
      <c r="BF1101" s="22"/>
      <c r="BG1101" s="22"/>
      <c r="BH1101" s="22"/>
      <c r="BI1101" s="22"/>
      <c r="BJ1101" s="22"/>
      <c r="BK1101" s="22"/>
      <c r="BL1101" s="22"/>
      <c r="BM1101" s="22"/>
      <c r="BN1101" s="22"/>
      <c r="BO1101" s="22"/>
      <c r="BP1101" s="22"/>
      <c r="BQ1101" s="22"/>
      <c r="BR1101" s="22"/>
      <c r="BS1101" s="22"/>
      <c r="BT1101" s="22"/>
      <c r="BU1101" s="22"/>
      <c r="BV1101" s="22"/>
      <c r="BW1101" s="22"/>
      <c r="BX1101" s="22"/>
      <c r="BY1101" s="22"/>
      <c r="BZ1101" s="22"/>
      <c r="CA1101" s="22"/>
      <c r="CB1101" s="22"/>
      <c r="CC1101" s="22"/>
      <c r="CD1101" s="22"/>
      <c r="CE1101" s="22"/>
      <c r="CF1101" s="22"/>
      <c r="CG1101" s="22"/>
      <c r="CH1101" s="22"/>
      <c r="CI1101" s="22"/>
      <c r="CJ1101" s="22"/>
      <c r="CK1101" s="22"/>
      <c r="CL1101" s="22"/>
      <c r="CM1101" s="22"/>
      <c r="CN1101" s="22"/>
      <c r="CO1101" s="22"/>
      <c r="CP1101" s="22"/>
      <c r="CQ1101" s="22"/>
      <c r="CR1101" s="22"/>
      <c r="CS1101" s="22"/>
      <c r="CT1101" s="22"/>
      <c r="CU1101" s="22"/>
      <c r="CV1101" s="22"/>
      <c r="CW1101" s="22"/>
      <c r="CX1101" s="22"/>
      <c r="CY1101" s="22"/>
      <c r="CZ1101" s="22"/>
      <c r="DA1101" s="22"/>
      <c r="DB1101" s="22"/>
      <c r="DC1101" s="22"/>
      <c r="DD1101" s="22"/>
    </row>
    <row r="1102" spans="1:108" s="68" customFormat="1" ht="12.75">
      <c r="A1102" s="22"/>
      <c r="B1102" s="22"/>
      <c r="C1102" s="22"/>
      <c r="D1102" s="38"/>
      <c r="E1102" s="22"/>
      <c r="F1102" s="22"/>
      <c r="G1102" s="22"/>
      <c r="H1102" s="67"/>
      <c r="I1102" s="22"/>
      <c r="J1102" s="22"/>
      <c r="K1102" s="22"/>
      <c r="L1102" s="22"/>
      <c r="M1102" s="22"/>
      <c r="N1102" s="22"/>
      <c r="O1102" s="22"/>
      <c r="P1102" s="22"/>
      <c r="Q1102" s="22"/>
      <c r="R1102" s="22"/>
      <c r="S1102" s="22"/>
      <c r="T1102" s="22"/>
      <c r="U1102" s="22"/>
      <c r="V1102" s="22"/>
      <c r="W1102" s="22"/>
      <c r="X1102" s="22"/>
      <c r="Y1102" s="22"/>
      <c r="Z1102" s="22"/>
      <c r="AA1102" s="22"/>
      <c r="AB1102" s="22"/>
      <c r="AC1102" s="22"/>
      <c r="AD1102" s="22"/>
      <c r="AE1102" s="22"/>
      <c r="AF1102" s="22"/>
      <c r="AG1102" s="22"/>
      <c r="AH1102" s="22"/>
      <c r="AI1102" s="22"/>
      <c r="AJ1102" s="22"/>
      <c r="AK1102" s="22"/>
      <c r="AL1102" s="22"/>
      <c r="AM1102" s="22"/>
      <c r="AN1102" s="22"/>
      <c r="AO1102" s="22"/>
      <c r="AP1102" s="22"/>
      <c r="AQ1102" s="22"/>
      <c r="AR1102" s="22"/>
      <c r="AS1102" s="22"/>
      <c r="AT1102" s="22"/>
      <c r="AU1102" s="22"/>
      <c r="AV1102" s="22"/>
      <c r="AW1102" s="22"/>
      <c r="AX1102" s="22"/>
      <c r="AY1102" s="22"/>
      <c r="AZ1102" s="22"/>
      <c r="BA1102" s="22"/>
      <c r="BB1102" s="22"/>
      <c r="BC1102" s="22"/>
      <c r="BD1102" s="22"/>
      <c r="BE1102" s="22"/>
      <c r="BF1102" s="22"/>
      <c r="BG1102" s="22"/>
      <c r="BH1102" s="22"/>
      <c r="BI1102" s="22"/>
      <c r="BJ1102" s="22"/>
      <c r="BK1102" s="22"/>
      <c r="BL1102" s="22"/>
      <c r="BM1102" s="22"/>
      <c r="BN1102" s="22"/>
      <c r="BO1102" s="22"/>
      <c r="BP1102" s="22"/>
      <c r="BQ1102" s="22"/>
      <c r="BR1102" s="22"/>
      <c r="BS1102" s="22"/>
      <c r="BT1102" s="22"/>
      <c r="BU1102" s="22"/>
      <c r="BV1102" s="22"/>
      <c r="BW1102" s="22"/>
      <c r="BX1102" s="22"/>
      <c r="BY1102" s="22"/>
      <c r="BZ1102" s="22"/>
      <c r="CA1102" s="22"/>
      <c r="CB1102" s="22"/>
      <c r="CC1102" s="22"/>
      <c r="CD1102" s="22"/>
      <c r="CE1102" s="22"/>
      <c r="CF1102" s="22"/>
      <c r="CG1102" s="22"/>
      <c r="CH1102" s="22"/>
      <c r="CI1102" s="22"/>
      <c r="CJ1102" s="22"/>
      <c r="CK1102" s="22"/>
      <c r="CL1102" s="22"/>
      <c r="CM1102" s="22"/>
      <c r="CN1102" s="22"/>
      <c r="CO1102" s="22"/>
      <c r="CP1102" s="22"/>
      <c r="CQ1102" s="22"/>
      <c r="CR1102" s="22"/>
      <c r="CS1102" s="22"/>
      <c r="CT1102" s="22"/>
      <c r="CU1102" s="22"/>
      <c r="CV1102" s="22"/>
      <c r="CW1102" s="22"/>
      <c r="CX1102" s="22"/>
      <c r="CY1102" s="22"/>
      <c r="CZ1102" s="22"/>
      <c r="DA1102" s="22"/>
      <c r="DB1102" s="22"/>
      <c r="DC1102" s="22"/>
      <c r="DD1102" s="22"/>
    </row>
    <row r="1103" spans="1:108" s="68" customFormat="1" ht="12.75">
      <c r="A1103" s="22"/>
      <c r="B1103" s="22"/>
      <c r="C1103" s="22"/>
      <c r="D1103" s="38"/>
      <c r="E1103" s="22"/>
      <c r="F1103" s="22"/>
      <c r="G1103" s="22"/>
      <c r="H1103" s="67"/>
      <c r="I1103" s="22"/>
      <c r="J1103" s="22"/>
      <c r="K1103" s="22"/>
      <c r="L1103" s="22"/>
      <c r="M1103" s="22"/>
      <c r="N1103" s="22"/>
      <c r="O1103" s="22"/>
      <c r="P1103" s="22"/>
      <c r="Q1103" s="22"/>
      <c r="R1103" s="22"/>
      <c r="S1103" s="22"/>
      <c r="T1103" s="22"/>
      <c r="U1103" s="22"/>
      <c r="V1103" s="22"/>
      <c r="W1103" s="22"/>
      <c r="X1103" s="22"/>
      <c r="Y1103" s="22"/>
      <c r="Z1103" s="22"/>
      <c r="AA1103" s="22"/>
      <c r="AB1103" s="22"/>
      <c r="AC1103" s="22"/>
      <c r="AD1103" s="22"/>
      <c r="AE1103" s="22"/>
      <c r="AF1103" s="22"/>
      <c r="AG1103" s="22"/>
      <c r="AH1103" s="22"/>
      <c r="AI1103" s="22"/>
      <c r="AJ1103" s="22"/>
      <c r="AK1103" s="22"/>
      <c r="AL1103" s="22"/>
      <c r="AM1103" s="22"/>
      <c r="AN1103" s="22"/>
      <c r="AO1103" s="22"/>
      <c r="AP1103" s="22"/>
      <c r="AQ1103" s="22"/>
      <c r="AR1103" s="22"/>
      <c r="AS1103" s="22"/>
      <c r="AT1103" s="22"/>
      <c r="AU1103" s="22"/>
      <c r="AV1103" s="22"/>
      <c r="AW1103" s="22"/>
      <c r="AX1103" s="22"/>
      <c r="AY1103" s="22"/>
      <c r="AZ1103" s="22"/>
      <c r="BA1103" s="22"/>
      <c r="BB1103" s="22"/>
      <c r="BC1103" s="22"/>
      <c r="BD1103" s="22"/>
      <c r="BE1103" s="22"/>
      <c r="BF1103" s="22"/>
      <c r="BG1103" s="22"/>
      <c r="BH1103" s="22"/>
      <c r="BI1103" s="22"/>
      <c r="BJ1103" s="22"/>
      <c r="BK1103" s="22"/>
      <c r="BL1103" s="22"/>
      <c r="BM1103" s="22"/>
      <c r="BN1103" s="22"/>
      <c r="BO1103" s="22"/>
      <c r="BP1103" s="22"/>
      <c r="BQ1103" s="22"/>
      <c r="BR1103" s="22"/>
      <c r="BS1103" s="22"/>
      <c r="BT1103" s="22"/>
      <c r="BU1103" s="22"/>
      <c r="BV1103" s="22"/>
      <c r="BW1103" s="22"/>
      <c r="BX1103" s="22"/>
      <c r="BY1103" s="22"/>
      <c r="BZ1103" s="22"/>
      <c r="CA1103" s="22"/>
      <c r="CB1103" s="22"/>
      <c r="CC1103" s="22"/>
      <c r="CD1103" s="22"/>
      <c r="CE1103" s="22"/>
      <c r="CF1103" s="22"/>
      <c r="CG1103" s="22"/>
      <c r="CH1103" s="22"/>
      <c r="CI1103" s="22"/>
      <c r="CJ1103" s="22"/>
      <c r="CK1103" s="22"/>
      <c r="CL1103" s="22"/>
      <c r="CM1103" s="22"/>
      <c r="CN1103" s="22"/>
      <c r="CO1103" s="22"/>
      <c r="CP1103" s="22"/>
      <c r="CQ1103" s="22"/>
      <c r="CR1103" s="22"/>
      <c r="CS1103" s="22"/>
      <c r="CT1103" s="22"/>
      <c r="CU1103" s="22"/>
      <c r="CV1103" s="22"/>
      <c r="CW1103" s="22"/>
      <c r="CX1103" s="22"/>
      <c r="CY1103" s="22"/>
      <c r="CZ1103" s="22"/>
      <c r="DA1103" s="22"/>
      <c r="DB1103" s="22"/>
      <c r="DC1103" s="22"/>
      <c r="DD1103" s="22"/>
    </row>
    <row r="1104" spans="1:108" s="68" customFormat="1" ht="12.75">
      <c r="A1104" s="22"/>
      <c r="B1104" s="22"/>
      <c r="C1104" s="22"/>
      <c r="D1104" s="38"/>
      <c r="E1104" s="22"/>
      <c r="F1104" s="22"/>
      <c r="G1104" s="22"/>
      <c r="H1104" s="67"/>
      <c r="I1104" s="22"/>
      <c r="J1104" s="22"/>
      <c r="K1104" s="22"/>
      <c r="L1104" s="22"/>
      <c r="M1104" s="22"/>
      <c r="N1104" s="22"/>
      <c r="O1104" s="22"/>
      <c r="P1104" s="22"/>
      <c r="Q1104" s="22"/>
      <c r="R1104" s="22"/>
      <c r="S1104" s="22"/>
      <c r="T1104" s="22"/>
      <c r="U1104" s="22"/>
      <c r="V1104" s="22"/>
      <c r="W1104" s="22"/>
      <c r="X1104" s="22"/>
      <c r="Y1104" s="22"/>
      <c r="Z1104" s="22"/>
      <c r="AA1104" s="22"/>
      <c r="AB1104" s="22"/>
      <c r="AC1104" s="22"/>
      <c r="AD1104" s="22"/>
      <c r="AE1104" s="22"/>
      <c r="AF1104" s="22"/>
      <c r="AG1104" s="22"/>
      <c r="AH1104" s="22"/>
      <c r="AI1104" s="22"/>
      <c r="AJ1104" s="22"/>
      <c r="AK1104" s="22"/>
      <c r="AL1104" s="22"/>
      <c r="AM1104" s="22"/>
      <c r="AN1104" s="22"/>
      <c r="AO1104" s="22"/>
      <c r="AP1104" s="22"/>
      <c r="AQ1104" s="22"/>
      <c r="AR1104" s="22"/>
      <c r="AS1104" s="22"/>
      <c r="AT1104" s="22"/>
      <c r="AU1104" s="22"/>
      <c r="AV1104" s="22"/>
      <c r="AW1104" s="22"/>
      <c r="AX1104" s="22"/>
      <c r="AY1104" s="22"/>
      <c r="AZ1104" s="22"/>
      <c r="BA1104" s="22"/>
      <c r="BB1104" s="22"/>
      <c r="BC1104" s="22"/>
      <c r="BD1104" s="22"/>
      <c r="BE1104" s="22"/>
      <c r="BF1104" s="22"/>
      <c r="BG1104" s="22"/>
      <c r="BH1104" s="22"/>
      <c r="BI1104" s="22"/>
      <c r="BJ1104" s="22"/>
      <c r="BK1104" s="22"/>
      <c r="BL1104" s="22"/>
      <c r="BM1104" s="22"/>
      <c r="BN1104" s="22"/>
      <c r="BO1104" s="22"/>
      <c r="BP1104" s="22"/>
      <c r="BQ1104" s="22"/>
      <c r="BR1104" s="22"/>
      <c r="BS1104" s="22"/>
      <c r="BT1104" s="22"/>
      <c r="BU1104" s="22"/>
      <c r="BV1104" s="22"/>
      <c r="BW1104" s="22"/>
      <c r="BX1104" s="22"/>
      <c r="BY1104" s="22"/>
      <c r="BZ1104" s="22"/>
      <c r="CA1104" s="22"/>
      <c r="CB1104" s="22"/>
      <c r="CC1104" s="22"/>
      <c r="CD1104" s="22"/>
      <c r="CE1104" s="22"/>
      <c r="CF1104" s="22"/>
      <c r="CG1104" s="22"/>
      <c r="CH1104" s="22"/>
      <c r="CI1104" s="22"/>
      <c r="CJ1104" s="22"/>
      <c r="CK1104" s="22"/>
      <c r="CL1104" s="22"/>
      <c r="CM1104" s="22"/>
      <c r="CN1104" s="22"/>
      <c r="CO1104" s="22"/>
      <c r="CP1104" s="22"/>
      <c r="CQ1104" s="22"/>
      <c r="CR1104" s="22"/>
      <c r="CS1104" s="22"/>
      <c r="CT1104" s="22"/>
      <c r="CU1104" s="22"/>
      <c r="CV1104" s="22"/>
      <c r="CW1104" s="22"/>
      <c r="CX1104" s="22"/>
      <c r="CY1104" s="22"/>
      <c r="CZ1104" s="22"/>
      <c r="DA1104" s="22"/>
      <c r="DB1104" s="22"/>
      <c r="DC1104" s="22"/>
      <c r="DD1104" s="22"/>
    </row>
    <row r="1105" spans="1:108" s="68" customFormat="1" ht="12.75">
      <c r="A1105" s="22"/>
      <c r="B1105" s="22"/>
      <c r="C1105" s="22"/>
      <c r="D1105" s="38"/>
      <c r="E1105" s="22"/>
      <c r="F1105" s="22"/>
      <c r="G1105" s="22"/>
      <c r="H1105" s="67"/>
      <c r="I1105" s="22"/>
      <c r="J1105" s="22"/>
      <c r="K1105" s="22"/>
      <c r="L1105" s="22"/>
      <c r="M1105" s="22"/>
      <c r="N1105" s="22"/>
      <c r="O1105" s="22"/>
      <c r="P1105" s="22"/>
      <c r="Q1105" s="22"/>
      <c r="R1105" s="22"/>
      <c r="S1105" s="22"/>
      <c r="T1105" s="22"/>
      <c r="U1105" s="22"/>
      <c r="V1105" s="22"/>
      <c r="W1105" s="22"/>
      <c r="X1105" s="22"/>
      <c r="Y1105" s="22"/>
      <c r="Z1105" s="22"/>
      <c r="AA1105" s="22"/>
      <c r="AB1105" s="22"/>
      <c r="AC1105" s="22"/>
      <c r="AD1105" s="22"/>
      <c r="AE1105" s="22"/>
      <c r="AF1105" s="22"/>
      <c r="AG1105" s="22"/>
      <c r="AH1105" s="22"/>
      <c r="AI1105" s="22"/>
      <c r="AJ1105" s="22"/>
      <c r="AK1105" s="22"/>
      <c r="AL1105" s="22"/>
      <c r="AM1105" s="22"/>
      <c r="AN1105" s="22"/>
      <c r="AO1105" s="22"/>
      <c r="AP1105" s="22"/>
      <c r="AQ1105" s="22"/>
      <c r="AR1105" s="22"/>
      <c r="AS1105" s="22"/>
      <c r="AT1105" s="22"/>
      <c r="AU1105" s="22"/>
      <c r="AV1105" s="22"/>
      <c r="AW1105" s="22"/>
      <c r="AX1105" s="22"/>
      <c r="AY1105" s="22"/>
      <c r="AZ1105" s="22"/>
      <c r="BA1105" s="22"/>
      <c r="BB1105" s="22"/>
      <c r="BC1105" s="22"/>
      <c r="BD1105" s="22"/>
      <c r="BE1105" s="22"/>
      <c r="BF1105" s="22"/>
      <c r="BG1105" s="22"/>
      <c r="BH1105" s="22"/>
      <c r="BI1105" s="22"/>
      <c r="BJ1105" s="22"/>
      <c r="BK1105" s="22"/>
      <c r="BL1105" s="22"/>
      <c r="BM1105" s="22"/>
      <c r="BN1105" s="22"/>
      <c r="BO1105" s="22"/>
      <c r="BP1105" s="22"/>
      <c r="BQ1105" s="22"/>
      <c r="BR1105" s="22"/>
      <c r="BS1105" s="22"/>
      <c r="BT1105" s="22"/>
      <c r="BU1105" s="22"/>
      <c r="BV1105" s="22"/>
      <c r="BW1105" s="22"/>
      <c r="BX1105" s="22"/>
      <c r="BY1105" s="22"/>
      <c r="BZ1105" s="22"/>
      <c r="CA1105" s="22"/>
      <c r="CB1105" s="22"/>
      <c r="CC1105" s="22"/>
      <c r="CD1105" s="22"/>
      <c r="CE1105" s="22"/>
      <c r="CF1105" s="22"/>
      <c r="CG1105" s="22"/>
      <c r="CH1105" s="22"/>
      <c r="CI1105" s="22"/>
      <c r="CJ1105" s="22"/>
      <c r="CK1105" s="22"/>
      <c r="CL1105" s="22"/>
      <c r="CM1105" s="22"/>
      <c r="CN1105" s="22"/>
      <c r="CO1105" s="22"/>
      <c r="CP1105" s="22"/>
      <c r="CQ1105" s="22"/>
      <c r="CR1105" s="22"/>
      <c r="CS1105" s="22"/>
      <c r="CT1105" s="22"/>
      <c r="CU1105" s="22"/>
      <c r="CV1105" s="22"/>
      <c r="CW1105" s="22"/>
      <c r="CX1105" s="22"/>
      <c r="CY1105" s="22"/>
      <c r="CZ1105" s="22"/>
      <c r="DA1105" s="22"/>
      <c r="DB1105" s="22"/>
      <c r="DC1105" s="22"/>
      <c r="DD1105" s="22"/>
    </row>
    <row r="1106" spans="1:108" s="68" customFormat="1" ht="12.75">
      <c r="A1106" s="22"/>
      <c r="B1106" s="22"/>
      <c r="C1106" s="22"/>
      <c r="D1106" s="38"/>
      <c r="E1106" s="22"/>
      <c r="F1106" s="22"/>
      <c r="G1106" s="22"/>
      <c r="H1106" s="67"/>
      <c r="I1106" s="22"/>
      <c r="J1106" s="22"/>
      <c r="K1106" s="22"/>
      <c r="L1106" s="22"/>
      <c r="M1106" s="22"/>
      <c r="N1106" s="22"/>
      <c r="O1106" s="22"/>
      <c r="P1106" s="22"/>
      <c r="Q1106" s="22"/>
      <c r="R1106" s="22"/>
      <c r="S1106" s="22"/>
      <c r="T1106" s="22"/>
      <c r="U1106" s="22"/>
      <c r="V1106" s="22"/>
      <c r="W1106" s="22"/>
      <c r="X1106" s="22"/>
      <c r="Y1106" s="22"/>
      <c r="Z1106" s="22"/>
      <c r="AA1106" s="22"/>
      <c r="AB1106" s="22"/>
      <c r="AC1106" s="22"/>
      <c r="AD1106" s="22"/>
      <c r="AE1106" s="22"/>
      <c r="AF1106" s="22"/>
      <c r="AG1106" s="22"/>
      <c r="AH1106" s="22"/>
      <c r="AI1106" s="22"/>
      <c r="AJ1106" s="22"/>
      <c r="AK1106" s="22"/>
      <c r="AL1106" s="22"/>
      <c r="AM1106" s="22"/>
      <c r="AN1106" s="22"/>
      <c r="AO1106" s="22"/>
      <c r="AP1106" s="22"/>
      <c r="AQ1106" s="22"/>
      <c r="AR1106" s="22"/>
      <c r="AS1106" s="22"/>
      <c r="AT1106" s="22"/>
      <c r="AU1106" s="22"/>
      <c r="AV1106" s="22"/>
      <c r="AW1106" s="22"/>
      <c r="AX1106" s="22"/>
      <c r="AY1106" s="22"/>
      <c r="AZ1106" s="22"/>
      <c r="BA1106" s="22"/>
      <c r="BB1106" s="22"/>
      <c r="BC1106" s="22"/>
      <c r="BD1106" s="22"/>
      <c r="BE1106" s="22"/>
      <c r="BF1106" s="22"/>
      <c r="BG1106" s="22"/>
      <c r="BH1106" s="22"/>
      <c r="BI1106" s="22"/>
      <c r="BJ1106" s="22"/>
      <c r="BK1106" s="22"/>
      <c r="BL1106" s="22"/>
      <c r="BM1106" s="22"/>
      <c r="BN1106" s="22"/>
      <c r="BO1106" s="22"/>
      <c r="BP1106" s="22"/>
      <c r="BQ1106" s="22"/>
      <c r="BR1106" s="22"/>
      <c r="BS1106" s="22"/>
      <c r="BT1106" s="22"/>
      <c r="BU1106" s="22"/>
      <c r="BV1106" s="22"/>
      <c r="BW1106" s="22"/>
      <c r="BX1106" s="22"/>
      <c r="BY1106" s="22"/>
      <c r="BZ1106" s="22"/>
      <c r="CA1106" s="22"/>
      <c r="CB1106" s="22"/>
      <c r="CC1106" s="22"/>
      <c r="CD1106" s="22"/>
      <c r="CE1106" s="22"/>
      <c r="CF1106" s="22"/>
      <c r="CG1106" s="22"/>
      <c r="CH1106" s="22"/>
      <c r="CI1106" s="22"/>
      <c r="CJ1106" s="22"/>
      <c r="CK1106" s="22"/>
      <c r="CL1106" s="22"/>
      <c r="CM1106" s="22"/>
      <c r="CN1106" s="22"/>
      <c r="CO1106" s="22"/>
      <c r="CP1106" s="22"/>
      <c r="CQ1106" s="22"/>
      <c r="CR1106" s="22"/>
      <c r="CS1106" s="22"/>
      <c r="CT1106" s="22"/>
      <c r="CU1106" s="22"/>
      <c r="CV1106" s="22"/>
      <c r="CW1106" s="22"/>
      <c r="CX1106" s="22"/>
      <c r="CY1106" s="22"/>
      <c r="CZ1106" s="22"/>
      <c r="DA1106" s="22"/>
      <c r="DB1106" s="22"/>
      <c r="DC1106" s="22"/>
      <c r="DD1106" s="22"/>
    </row>
    <row r="1107" spans="1:108" s="68" customFormat="1" ht="12.75">
      <c r="A1107" s="22"/>
      <c r="B1107" s="22"/>
      <c r="C1107" s="22"/>
      <c r="D1107" s="38"/>
      <c r="E1107" s="22"/>
      <c r="F1107" s="22"/>
      <c r="G1107" s="22"/>
      <c r="H1107" s="67"/>
      <c r="I1107" s="22"/>
      <c r="J1107" s="22"/>
      <c r="K1107" s="22"/>
      <c r="L1107" s="22"/>
      <c r="M1107" s="22"/>
      <c r="N1107" s="22"/>
      <c r="O1107" s="22"/>
      <c r="P1107" s="22"/>
      <c r="Q1107" s="22"/>
      <c r="R1107" s="22"/>
      <c r="S1107" s="22"/>
      <c r="T1107" s="22"/>
      <c r="U1107" s="22"/>
      <c r="V1107" s="22"/>
      <c r="W1107" s="22"/>
      <c r="X1107" s="22"/>
      <c r="Y1107" s="22"/>
      <c r="Z1107" s="22"/>
      <c r="AA1107" s="22"/>
      <c r="AB1107" s="22"/>
      <c r="AC1107" s="22"/>
      <c r="AD1107" s="22"/>
      <c r="AE1107" s="22"/>
      <c r="AF1107" s="22"/>
      <c r="AG1107" s="22"/>
      <c r="AH1107" s="22"/>
      <c r="AI1107" s="22"/>
      <c r="AJ1107" s="22"/>
      <c r="AK1107" s="22"/>
      <c r="AL1107" s="22"/>
      <c r="AM1107" s="22"/>
      <c r="AN1107" s="22"/>
      <c r="AO1107" s="22"/>
      <c r="AP1107" s="22"/>
      <c r="AQ1107" s="22"/>
      <c r="AR1107" s="22"/>
      <c r="AS1107" s="22"/>
      <c r="AT1107" s="22"/>
      <c r="AU1107" s="22"/>
      <c r="AV1107" s="22"/>
      <c r="AW1107" s="22"/>
      <c r="AX1107" s="22"/>
      <c r="AY1107" s="22"/>
      <c r="AZ1107" s="22"/>
      <c r="BA1107" s="22"/>
      <c r="BB1107" s="22"/>
      <c r="BC1107" s="22"/>
      <c r="BD1107" s="22"/>
      <c r="BE1107" s="22"/>
      <c r="BF1107" s="22"/>
      <c r="BG1107" s="22"/>
      <c r="BH1107" s="22"/>
      <c r="BI1107" s="22"/>
      <c r="BJ1107" s="22"/>
      <c r="BK1107" s="22"/>
      <c r="BL1107" s="22"/>
      <c r="BM1107" s="22"/>
      <c r="BN1107" s="22"/>
      <c r="BO1107" s="22"/>
      <c r="BP1107" s="22"/>
      <c r="BQ1107" s="22"/>
      <c r="BR1107" s="22"/>
      <c r="BS1107" s="22"/>
      <c r="BT1107" s="22"/>
      <c r="BU1107" s="22"/>
      <c r="BV1107" s="22"/>
      <c r="BW1107" s="22"/>
      <c r="BX1107" s="22"/>
      <c r="BY1107" s="22"/>
      <c r="BZ1107" s="22"/>
      <c r="CA1107" s="22"/>
      <c r="CB1107" s="22"/>
      <c r="CC1107" s="22"/>
      <c r="CD1107" s="22"/>
      <c r="CE1107" s="22"/>
      <c r="CF1107" s="22"/>
      <c r="CG1107" s="22"/>
      <c r="CH1107" s="22"/>
      <c r="CI1107" s="22"/>
      <c r="CJ1107" s="22"/>
      <c r="CK1107" s="22"/>
      <c r="CL1107" s="22"/>
      <c r="CM1107" s="22"/>
      <c r="CN1107" s="22"/>
      <c r="CO1107" s="22"/>
      <c r="CP1107" s="22"/>
      <c r="CQ1107" s="22"/>
      <c r="CR1107" s="22"/>
      <c r="CS1107" s="22"/>
      <c r="CT1107" s="22"/>
      <c r="CU1107" s="22"/>
      <c r="CV1107" s="22"/>
      <c r="CW1107" s="22"/>
      <c r="CX1107" s="22"/>
      <c r="CY1107" s="22"/>
      <c r="CZ1107" s="22"/>
      <c r="DA1107" s="22"/>
      <c r="DB1107" s="22"/>
      <c r="DC1107" s="22"/>
      <c r="DD1107" s="22"/>
    </row>
    <row r="1108" spans="1:108" s="68" customFormat="1" ht="12.75">
      <c r="A1108" s="22"/>
      <c r="B1108" s="22"/>
      <c r="C1108" s="22"/>
      <c r="D1108" s="38"/>
      <c r="E1108" s="22"/>
      <c r="F1108" s="22"/>
      <c r="G1108" s="22"/>
      <c r="H1108" s="67"/>
      <c r="I1108" s="22"/>
      <c r="J1108" s="22"/>
      <c r="K1108" s="22"/>
      <c r="L1108" s="22"/>
      <c r="M1108" s="22"/>
      <c r="N1108" s="22"/>
      <c r="O1108" s="22"/>
      <c r="P1108" s="22"/>
      <c r="Q1108" s="22"/>
      <c r="R1108" s="22"/>
      <c r="S1108" s="22"/>
      <c r="T1108" s="22"/>
      <c r="U1108" s="22"/>
      <c r="V1108" s="22"/>
      <c r="W1108" s="22"/>
      <c r="X1108" s="22"/>
      <c r="Y1108" s="22"/>
      <c r="Z1108" s="22"/>
      <c r="AA1108" s="22"/>
      <c r="AB1108" s="22"/>
      <c r="AC1108" s="22"/>
      <c r="AD1108" s="22"/>
      <c r="AE1108" s="22"/>
      <c r="AF1108" s="22"/>
      <c r="AG1108" s="22"/>
      <c r="AH1108" s="22"/>
      <c r="AI1108" s="22"/>
      <c r="AJ1108" s="22"/>
      <c r="AK1108" s="22"/>
      <c r="AL1108" s="22"/>
      <c r="AM1108" s="22"/>
      <c r="AN1108" s="22"/>
      <c r="AO1108" s="22"/>
      <c r="AP1108" s="22"/>
      <c r="AQ1108" s="22"/>
      <c r="AR1108" s="22"/>
      <c r="AS1108" s="22"/>
      <c r="AT1108" s="22"/>
      <c r="AU1108" s="22"/>
      <c r="AV1108" s="22"/>
      <c r="AW1108" s="22"/>
      <c r="AX1108" s="22"/>
      <c r="AY1108" s="22"/>
      <c r="AZ1108" s="22"/>
      <c r="BA1108" s="22"/>
      <c r="BB1108" s="22"/>
      <c r="BC1108" s="22"/>
      <c r="BD1108" s="22"/>
      <c r="BE1108" s="22"/>
      <c r="BF1108" s="22"/>
      <c r="BG1108" s="22"/>
      <c r="BH1108" s="22"/>
      <c r="BI1108" s="22"/>
      <c r="BJ1108" s="22"/>
      <c r="BK1108" s="22"/>
      <c r="BL1108" s="22"/>
      <c r="BM1108" s="22"/>
      <c r="BN1108" s="22"/>
      <c r="BO1108" s="22"/>
      <c r="BP1108" s="22"/>
      <c r="BQ1108" s="22"/>
      <c r="BR1108" s="22"/>
      <c r="BS1108" s="22"/>
      <c r="BT1108" s="22"/>
      <c r="BU1108" s="22"/>
      <c r="BV1108" s="22"/>
      <c r="BW1108" s="22"/>
      <c r="BX1108" s="22"/>
      <c r="BY1108" s="22"/>
      <c r="BZ1108" s="22"/>
      <c r="CA1108" s="22"/>
      <c r="CB1108" s="22"/>
      <c r="CC1108" s="22"/>
      <c r="CD1108" s="22"/>
      <c r="CE1108" s="22"/>
      <c r="CF1108" s="22"/>
      <c r="CG1108" s="22"/>
      <c r="CH1108" s="22"/>
      <c r="CI1108" s="22"/>
      <c r="CJ1108" s="22"/>
      <c r="CK1108" s="22"/>
      <c r="CL1108" s="22"/>
      <c r="CM1108" s="22"/>
      <c r="CN1108" s="22"/>
      <c r="CO1108" s="22"/>
      <c r="CP1108" s="22"/>
      <c r="CQ1108" s="22"/>
      <c r="CR1108" s="22"/>
      <c r="CS1108" s="22"/>
      <c r="CT1108" s="22"/>
      <c r="CU1108" s="22"/>
      <c r="CV1108" s="22"/>
      <c r="CW1108" s="22"/>
      <c r="CX1108" s="22"/>
      <c r="CY1108" s="22"/>
      <c r="CZ1108" s="22"/>
      <c r="DA1108" s="22"/>
      <c r="DB1108" s="22"/>
      <c r="DC1108" s="22"/>
      <c r="DD1108" s="22"/>
    </row>
    <row r="1109" spans="1:108" s="68" customFormat="1" ht="12.75">
      <c r="A1109" s="22"/>
      <c r="B1109" s="22"/>
      <c r="C1109" s="22"/>
      <c r="D1109" s="38"/>
      <c r="E1109" s="22"/>
      <c r="F1109" s="22"/>
      <c r="G1109" s="22"/>
      <c r="H1109" s="67"/>
      <c r="I1109" s="22"/>
      <c r="J1109" s="22"/>
      <c r="K1109" s="22"/>
      <c r="L1109" s="22"/>
      <c r="M1109" s="22"/>
      <c r="N1109" s="22"/>
      <c r="O1109" s="22"/>
      <c r="P1109" s="22"/>
      <c r="Q1109" s="22"/>
      <c r="R1109" s="22"/>
      <c r="S1109" s="22"/>
      <c r="T1109" s="22"/>
      <c r="U1109" s="22"/>
      <c r="V1109" s="22"/>
      <c r="W1109" s="22"/>
      <c r="X1109" s="22"/>
      <c r="Y1109" s="22"/>
      <c r="Z1109" s="22"/>
      <c r="AA1109" s="22"/>
      <c r="AB1109" s="22"/>
      <c r="AC1109" s="22"/>
      <c r="AD1109" s="22"/>
      <c r="AE1109" s="22"/>
      <c r="AF1109" s="22"/>
      <c r="AG1109" s="22"/>
      <c r="AH1109" s="22"/>
      <c r="AI1109" s="22"/>
      <c r="AJ1109" s="22"/>
      <c r="AK1109" s="22"/>
      <c r="AL1109" s="22"/>
      <c r="AM1109" s="22"/>
      <c r="AN1109" s="22"/>
      <c r="AO1109" s="22"/>
      <c r="AP1109" s="22"/>
      <c r="AQ1109" s="22"/>
      <c r="AR1109" s="22"/>
      <c r="AS1109" s="22"/>
      <c r="AT1109" s="22"/>
      <c r="AU1109" s="22"/>
      <c r="AV1109" s="22"/>
      <c r="AW1109" s="22"/>
      <c r="AX1109" s="22"/>
      <c r="AY1109" s="22"/>
      <c r="AZ1109" s="22"/>
      <c r="BA1109" s="22"/>
      <c r="BB1109" s="22"/>
      <c r="BC1109" s="22"/>
      <c r="BD1109" s="22"/>
      <c r="BE1109" s="22"/>
      <c r="BF1109" s="22"/>
      <c r="BG1109" s="22"/>
      <c r="BH1109" s="22"/>
      <c r="BI1109" s="22"/>
      <c r="BJ1109" s="22"/>
      <c r="BK1109" s="22"/>
      <c r="BL1109" s="22"/>
      <c r="BM1109" s="22"/>
      <c r="BN1109" s="22"/>
      <c r="BO1109" s="22"/>
      <c r="BP1109" s="22"/>
      <c r="BQ1109" s="22"/>
      <c r="BR1109" s="22"/>
      <c r="BS1109" s="22"/>
      <c r="BT1109" s="22"/>
      <c r="BU1109" s="22"/>
      <c r="BV1109" s="22"/>
      <c r="BW1109" s="22"/>
      <c r="BX1109" s="22"/>
      <c r="BY1109" s="22"/>
      <c r="BZ1109" s="22"/>
      <c r="CA1109" s="22"/>
      <c r="CB1109" s="22"/>
      <c r="CC1109" s="22"/>
      <c r="CD1109" s="22"/>
      <c r="CE1109" s="22"/>
      <c r="CF1109" s="22"/>
      <c r="CG1109" s="22"/>
      <c r="CH1109" s="22"/>
      <c r="CI1109" s="22"/>
      <c r="CJ1109" s="22"/>
      <c r="CK1109" s="22"/>
      <c r="CL1109" s="22"/>
      <c r="CM1109" s="22"/>
      <c r="CN1109" s="22"/>
      <c r="CO1109" s="22"/>
      <c r="CP1109" s="22"/>
      <c r="CQ1109" s="22"/>
      <c r="CR1109" s="22"/>
      <c r="CS1109" s="22"/>
      <c r="CT1109" s="22"/>
      <c r="CU1109" s="22"/>
      <c r="CV1109" s="22"/>
      <c r="CW1109" s="22"/>
      <c r="CX1109" s="22"/>
      <c r="CY1109" s="22"/>
      <c r="CZ1109" s="22"/>
      <c r="DA1109" s="22"/>
      <c r="DB1109" s="22"/>
      <c r="DC1109" s="22"/>
      <c r="DD1109" s="22"/>
    </row>
    <row r="1110" spans="1:108" s="68" customFormat="1" ht="12.75">
      <c r="A1110" s="22"/>
      <c r="B1110" s="22"/>
      <c r="C1110" s="22"/>
      <c r="D1110" s="38"/>
      <c r="E1110" s="22"/>
      <c r="F1110" s="22"/>
      <c r="G1110" s="22"/>
      <c r="H1110" s="67"/>
      <c r="I1110" s="22"/>
      <c r="J1110" s="22"/>
      <c r="K1110" s="22"/>
      <c r="L1110" s="22"/>
      <c r="M1110" s="22"/>
      <c r="N1110" s="22"/>
      <c r="O1110" s="22"/>
      <c r="P1110" s="22"/>
      <c r="Q1110" s="22"/>
      <c r="R1110" s="22"/>
      <c r="S1110" s="22"/>
      <c r="T1110" s="22"/>
      <c r="U1110" s="22"/>
      <c r="V1110" s="22"/>
      <c r="W1110" s="22"/>
      <c r="X1110" s="22"/>
      <c r="Y1110" s="22"/>
      <c r="Z1110" s="22"/>
      <c r="AA1110" s="22"/>
      <c r="AB1110" s="22"/>
      <c r="AC1110" s="22"/>
      <c r="AD1110" s="22"/>
      <c r="AE1110" s="22"/>
      <c r="AF1110" s="22"/>
      <c r="AG1110" s="22"/>
      <c r="AH1110" s="22"/>
      <c r="AI1110" s="22"/>
      <c r="AJ1110" s="22"/>
      <c r="AK1110" s="22"/>
      <c r="AL1110" s="22"/>
      <c r="AM1110" s="22"/>
      <c r="AN1110" s="22"/>
      <c r="AO1110" s="22"/>
      <c r="AP1110" s="22"/>
      <c r="AQ1110" s="22"/>
      <c r="AR1110" s="22"/>
      <c r="AS1110" s="22"/>
      <c r="AT1110" s="22"/>
      <c r="AU1110" s="22"/>
      <c r="AV1110" s="22"/>
      <c r="AW1110" s="22"/>
      <c r="AX1110" s="22"/>
      <c r="AY1110" s="22"/>
      <c r="AZ1110" s="22"/>
      <c r="BA1110" s="22"/>
      <c r="BB1110" s="22"/>
      <c r="BC1110" s="22"/>
      <c r="BD1110" s="22"/>
      <c r="BE1110" s="22"/>
      <c r="BF1110" s="22"/>
      <c r="BG1110" s="22"/>
      <c r="BH1110" s="22"/>
      <c r="BI1110" s="22"/>
      <c r="BJ1110" s="22"/>
      <c r="BK1110" s="22"/>
      <c r="BL1110" s="22"/>
      <c r="BM1110" s="22"/>
      <c r="BN1110" s="22"/>
      <c r="BO1110" s="22"/>
      <c r="BP1110" s="22"/>
      <c r="BQ1110" s="22"/>
      <c r="BR1110" s="22"/>
      <c r="BS1110" s="22"/>
      <c r="BT1110" s="22"/>
      <c r="BU1110" s="22"/>
      <c r="BV1110" s="22"/>
      <c r="BW1110" s="22"/>
      <c r="BX1110" s="22"/>
      <c r="BY1110" s="22"/>
      <c r="BZ1110" s="22"/>
      <c r="CA1110" s="22"/>
      <c r="CB1110" s="22"/>
      <c r="CC1110" s="22"/>
      <c r="CD1110" s="22"/>
      <c r="CE1110" s="22"/>
      <c r="CF1110" s="22"/>
      <c r="CG1110" s="22"/>
      <c r="CH1110" s="22"/>
      <c r="CI1110" s="22"/>
      <c r="CJ1110" s="22"/>
      <c r="CK1110" s="22"/>
      <c r="CL1110" s="22"/>
      <c r="CM1110" s="22"/>
      <c r="CN1110" s="22"/>
      <c r="CO1110" s="22"/>
      <c r="CP1110" s="22"/>
      <c r="CQ1110" s="22"/>
      <c r="CR1110" s="22"/>
      <c r="CS1110" s="22"/>
      <c r="CT1110" s="22"/>
      <c r="CU1110" s="22"/>
      <c r="CV1110" s="22"/>
      <c r="CW1110" s="22"/>
      <c r="CX1110" s="22"/>
      <c r="CY1110" s="22"/>
      <c r="CZ1110" s="22"/>
      <c r="DA1110" s="22"/>
      <c r="DB1110" s="22"/>
      <c r="DC1110" s="22"/>
      <c r="DD1110" s="22"/>
    </row>
    <row r="1111" spans="1:108" s="68" customFormat="1" ht="12.75">
      <c r="A1111" s="22"/>
      <c r="B1111" s="22"/>
      <c r="C1111" s="22"/>
      <c r="D1111" s="38"/>
      <c r="E1111" s="22"/>
      <c r="F1111" s="22"/>
      <c r="G1111" s="22"/>
      <c r="H1111" s="67"/>
      <c r="I1111" s="22"/>
      <c r="J1111" s="22"/>
      <c r="K1111" s="22"/>
      <c r="L1111" s="22"/>
      <c r="M1111" s="22"/>
      <c r="N1111" s="22"/>
      <c r="O1111" s="22"/>
      <c r="P1111" s="22"/>
      <c r="Q1111" s="22"/>
      <c r="R1111" s="22"/>
      <c r="S1111" s="22"/>
      <c r="T1111" s="22"/>
      <c r="U1111" s="22"/>
      <c r="V1111" s="22"/>
      <c r="W1111" s="22"/>
      <c r="X1111" s="22"/>
      <c r="Y1111" s="22"/>
      <c r="Z1111" s="22"/>
      <c r="AA1111" s="22"/>
      <c r="AB1111" s="22"/>
      <c r="AC1111" s="22"/>
      <c r="AD1111" s="22"/>
      <c r="AE1111" s="22"/>
      <c r="AF1111" s="22"/>
      <c r="AG1111" s="22"/>
      <c r="AH1111" s="22"/>
      <c r="AI1111" s="22"/>
      <c r="AJ1111" s="22"/>
      <c r="AK1111" s="22"/>
      <c r="AL1111" s="22"/>
      <c r="AM1111" s="22"/>
      <c r="AN1111" s="22"/>
      <c r="AO1111" s="22"/>
      <c r="AP1111" s="22"/>
      <c r="AQ1111" s="22"/>
      <c r="AR1111" s="22"/>
      <c r="AS1111" s="22"/>
      <c r="AT1111" s="22"/>
      <c r="AU1111" s="22"/>
      <c r="AV1111" s="22"/>
      <c r="AW1111" s="22"/>
      <c r="AX1111" s="22"/>
      <c r="AY1111" s="22"/>
      <c r="AZ1111" s="22"/>
      <c r="BA1111" s="22"/>
      <c r="BB1111" s="22"/>
      <c r="BC1111" s="22"/>
      <c r="BD1111" s="22"/>
      <c r="BE1111" s="22"/>
      <c r="BF1111" s="22"/>
      <c r="BG1111" s="22"/>
      <c r="BH1111" s="22"/>
      <c r="BI1111" s="22"/>
      <c r="BJ1111" s="22"/>
      <c r="BK1111" s="22"/>
      <c r="BL1111" s="22"/>
      <c r="BM1111" s="22"/>
      <c r="BN1111" s="22"/>
      <c r="BO1111" s="22"/>
      <c r="BP1111" s="22"/>
      <c r="BQ1111" s="22"/>
      <c r="BR1111" s="22"/>
      <c r="BS1111" s="22"/>
      <c r="BT1111" s="22"/>
      <c r="BU1111" s="22"/>
      <c r="BV1111" s="22"/>
      <c r="BW1111" s="22"/>
      <c r="BX1111" s="22"/>
      <c r="BY1111" s="22"/>
      <c r="BZ1111" s="22"/>
      <c r="CA1111" s="22"/>
      <c r="CB1111" s="22"/>
      <c r="CC1111" s="22"/>
      <c r="CD1111" s="22"/>
      <c r="CE1111" s="22"/>
      <c r="CF1111" s="22"/>
      <c r="CG1111" s="22"/>
      <c r="CH1111" s="22"/>
      <c r="CI1111" s="22"/>
      <c r="CJ1111" s="22"/>
      <c r="CK1111" s="22"/>
      <c r="CL1111" s="22"/>
      <c r="CM1111" s="22"/>
      <c r="CN1111" s="22"/>
      <c r="CO1111" s="22"/>
      <c r="CP1111" s="22"/>
      <c r="CQ1111" s="22"/>
      <c r="CR1111" s="22"/>
      <c r="CS1111" s="22"/>
      <c r="CT1111" s="22"/>
      <c r="CU1111" s="22"/>
      <c r="CV1111" s="22"/>
      <c r="CW1111" s="22"/>
      <c r="CX1111" s="22"/>
      <c r="CY1111" s="22"/>
      <c r="CZ1111" s="22"/>
      <c r="DA1111" s="22"/>
      <c r="DB1111" s="22"/>
      <c r="DC1111" s="22"/>
      <c r="DD1111" s="22"/>
    </row>
    <row r="1112" spans="1:108" s="68" customFormat="1" ht="12.75">
      <c r="A1112" s="22"/>
      <c r="B1112" s="22"/>
      <c r="C1112" s="22"/>
      <c r="D1112" s="38"/>
      <c r="E1112" s="22"/>
      <c r="F1112" s="22"/>
      <c r="G1112" s="22"/>
      <c r="H1112" s="67"/>
      <c r="I1112" s="22"/>
      <c r="J1112" s="22"/>
      <c r="K1112" s="22"/>
      <c r="L1112" s="22"/>
      <c r="M1112" s="22"/>
      <c r="N1112" s="22"/>
      <c r="O1112" s="22"/>
      <c r="P1112" s="22"/>
      <c r="Q1112" s="22"/>
      <c r="R1112" s="22"/>
      <c r="S1112" s="22"/>
      <c r="T1112" s="22"/>
      <c r="U1112" s="22"/>
      <c r="V1112" s="22"/>
      <c r="W1112" s="22"/>
      <c r="X1112" s="22"/>
      <c r="Y1112" s="22"/>
      <c r="Z1112" s="22"/>
      <c r="AA1112" s="22"/>
      <c r="AB1112" s="22"/>
      <c r="AC1112" s="22"/>
      <c r="AD1112" s="22"/>
      <c r="AE1112" s="22"/>
      <c r="AF1112" s="22"/>
      <c r="AG1112" s="22"/>
      <c r="AH1112" s="22"/>
      <c r="AI1112" s="22"/>
      <c r="AJ1112" s="22"/>
      <c r="AK1112" s="22"/>
      <c r="AL1112" s="22"/>
      <c r="AM1112" s="22"/>
      <c r="AN1112" s="22"/>
      <c r="AO1112" s="22"/>
      <c r="AP1112" s="22"/>
      <c r="AQ1112" s="22"/>
      <c r="AR1112" s="22"/>
      <c r="AS1112" s="22"/>
      <c r="AT1112" s="22"/>
      <c r="AU1112" s="22"/>
      <c r="AV1112" s="22"/>
      <c r="AW1112" s="22"/>
      <c r="AX1112" s="22"/>
      <c r="AY1112" s="22"/>
      <c r="AZ1112" s="22"/>
      <c r="BA1112" s="22"/>
      <c r="BB1112" s="22"/>
      <c r="BC1112" s="22"/>
      <c r="BD1112" s="22"/>
      <c r="BE1112" s="22"/>
      <c r="BF1112" s="22"/>
      <c r="BG1112" s="22"/>
      <c r="BH1112" s="22"/>
      <c r="BI1112" s="22"/>
      <c r="BJ1112" s="22"/>
      <c r="BK1112" s="22"/>
      <c r="BL1112" s="22"/>
      <c r="BM1112" s="22"/>
      <c r="BN1112" s="22"/>
      <c r="BO1112" s="22"/>
      <c r="BP1112" s="22"/>
      <c r="BQ1112" s="22"/>
      <c r="BR1112" s="22"/>
      <c r="BS1112" s="22"/>
      <c r="BT1112" s="22"/>
      <c r="BU1112" s="22"/>
      <c r="BV1112" s="22"/>
      <c r="BW1112" s="22"/>
      <c r="BX1112" s="22"/>
      <c r="BY1112" s="22"/>
      <c r="BZ1112" s="22"/>
      <c r="CA1112" s="22"/>
      <c r="CB1112" s="22"/>
      <c r="CC1112" s="22"/>
      <c r="CD1112" s="22"/>
      <c r="CE1112" s="22"/>
      <c r="CF1112" s="22"/>
      <c r="CG1112" s="22"/>
      <c r="CH1112" s="22"/>
      <c r="CI1112" s="22"/>
      <c r="CJ1112" s="22"/>
      <c r="CK1112" s="22"/>
      <c r="CL1112" s="22"/>
      <c r="CM1112" s="22"/>
      <c r="CN1112" s="22"/>
      <c r="CO1112" s="22"/>
      <c r="CP1112" s="22"/>
      <c r="CQ1112" s="22"/>
      <c r="CR1112" s="22"/>
      <c r="CS1112" s="22"/>
      <c r="CT1112" s="22"/>
      <c r="CU1112" s="22"/>
      <c r="CV1112" s="22"/>
      <c r="CW1112" s="22"/>
      <c r="CX1112" s="22"/>
      <c r="CY1112" s="22"/>
      <c r="CZ1112" s="22"/>
      <c r="DA1112" s="22"/>
      <c r="DB1112" s="22"/>
      <c r="DC1112" s="22"/>
      <c r="DD1112" s="22"/>
    </row>
    <row r="1113" spans="1:108" s="68" customFormat="1" ht="12.75">
      <c r="A1113" s="22"/>
      <c r="B1113" s="22"/>
      <c r="C1113" s="22"/>
      <c r="D1113" s="38"/>
      <c r="E1113" s="22"/>
      <c r="F1113" s="22"/>
      <c r="G1113" s="22"/>
      <c r="H1113" s="67"/>
      <c r="I1113" s="22"/>
      <c r="J1113" s="22"/>
      <c r="K1113" s="22"/>
      <c r="L1113" s="22"/>
      <c r="M1113" s="22"/>
      <c r="N1113" s="22"/>
      <c r="O1113" s="22"/>
      <c r="P1113" s="22"/>
      <c r="Q1113" s="22"/>
      <c r="R1113" s="22"/>
      <c r="S1113" s="22"/>
      <c r="T1113" s="22"/>
      <c r="U1113" s="22"/>
      <c r="V1113" s="22"/>
      <c r="W1113" s="22"/>
      <c r="X1113" s="22"/>
      <c r="Y1113" s="22"/>
      <c r="Z1113" s="22"/>
      <c r="AA1113" s="22"/>
      <c r="AB1113" s="22"/>
      <c r="AC1113" s="22"/>
      <c r="AD1113" s="22"/>
      <c r="AE1113" s="22"/>
      <c r="AF1113" s="22"/>
      <c r="AG1113" s="22"/>
      <c r="AH1113" s="22"/>
      <c r="AI1113" s="22"/>
      <c r="AJ1113" s="22"/>
      <c r="AK1113" s="22"/>
      <c r="AL1113" s="22"/>
      <c r="AM1113" s="22"/>
      <c r="AN1113" s="22"/>
      <c r="AO1113" s="22"/>
      <c r="AP1113" s="22"/>
      <c r="AQ1113" s="22"/>
      <c r="AR1113" s="22"/>
      <c r="AS1113" s="22"/>
      <c r="AT1113" s="22"/>
      <c r="AU1113" s="22"/>
      <c r="AV1113" s="22"/>
      <c r="AW1113" s="22"/>
      <c r="AX1113" s="22"/>
      <c r="AY1113" s="22"/>
      <c r="AZ1113" s="22"/>
      <c r="BA1113" s="22"/>
      <c r="BB1113" s="22"/>
      <c r="BC1113" s="22"/>
      <c r="BD1113" s="22"/>
      <c r="BE1113" s="22"/>
      <c r="BF1113" s="22"/>
      <c r="BG1113" s="22"/>
      <c r="BH1113" s="22"/>
      <c r="BI1113" s="22"/>
      <c r="BJ1113" s="22"/>
      <c r="BK1113" s="22"/>
      <c r="BL1113" s="22"/>
      <c r="BM1113" s="22"/>
      <c r="BN1113" s="22"/>
      <c r="BO1113" s="22"/>
      <c r="BP1113" s="22"/>
      <c r="BQ1113" s="22"/>
      <c r="BR1113" s="22"/>
      <c r="BS1113" s="22"/>
      <c r="BT1113" s="22"/>
      <c r="BU1113" s="22"/>
      <c r="BV1113" s="22"/>
      <c r="BW1113" s="22"/>
      <c r="BX1113" s="22"/>
      <c r="BY1113" s="22"/>
      <c r="BZ1113" s="22"/>
      <c r="CA1113" s="22"/>
      <c r="CB1113" s="22"/>
      <c r="CC1113" s="22"/>
      <c r="CD1113" s="22"/>
      <c r="CE1113" s="22"/>
      <c r="CF1113" s="22"/>
      <c r="CG1113" s="22"/>
      <c r="CH1113" s="22"/>
      <c r="CI1113" s="22"/>
      <c r="CJ1113" s="22"/>
      <c r="CK1113" s="22"/>
      <c r="CL1113" s="22"/>
      <c r="CM1113" s="22"/>
      <c r="CN1113" s="22"/>
      <c r="CO1113" s="22"/>
      <c r="CP1113" s="22"/>
      <c r="CQ1113" s="22"/>
      <c r="CR1113" s="22"/>
      <c r="CS1113" s="22"/>
      <c r="CT1113" s="22"/>
      <c r="CU1113" s="22"/>
      <c r="CV1113" s="22"/>
      <c r="CW1113" s="22"/>
      <c r="CX1113" s="22"/>
      <c r="CY1113" s="22"/>
      <c r="CZ1113" s="22"/>
      <c r="DA1113" s="22"/>
      <c r="DB1113" s="22"/>
      <c r="DC1113" s="22"/>
      <c r="DD1113" s="22"/>
    </row>
    <row r="1114" spans="1:108" s="68" customFormat="1" ht="12.75">
      <c r="A1114" s="22"/>
      <c r="B1114" s="22"/>
      <c r="C1114" s="22"/>
      <c r="D1114" s="38"/>
      <c r="E1114" s="22"/>
      <c r="F1114" s="22"/>
      <c r="G1114" s="22"/>
      <c r="H1114" s="67"/>
      <c r="I1114" s="22"/>
      <c r="J1114" s="22"/>
      <c r="K1114" s="22"/>
      <c r="L1114" s="22"/>
      <c r="M1114" s="22"/>
      <c r="N1114" s="22"/>
      <c r="O1114" s="22"/>
      <c r="P1114" s="22"/>
      <c r="Q1114" s="22"/>
      <c r="R1114" s="22"/>
      <c r="S1114" s="22"/>
      <c r="T1114" s="22"/>
      <c r="U1114" s="22"/>
      <c r="V1114" s="22"/>
      <c r="W1114" s="22"/>
      <c r="X1114" s="22"/>
      <c r="Y1114" s="22"/>
      <c r="Z1114" s="22"/>
      <c r="AA1114" s="22"/>
      <c r="AB1114" s="22"/>
      <c r="AC1114" s="22"/>
      <c r="AD1114" s="22"/>
      <c r="AE1114" s="22"/>
      <c r="AF1114" s="22"/>
      <c r="AG1114" s="22"/>
      <c r="AH1114" s="22"/>
      <c r="AI1114" s="22"/>
      <c r="AJ1114" s="22"/>
      <c r="AK1114" s="22"/>
      <c r="AL1114" s="22"/>
      <c r="AM1114" s="22"/>
      <c r="AN1114" s="22"/>
      <c r="AO1114" s="22"/>
      <c r="AP1114" s="22"/>
      <c r="AQ1114" s="22"/>
      <c r="AR1114" s="22"/>
      <c r="AS1114" s="22"/>
      <c r="AT1114" s="22"/>
      <c r="AU1114" s="22"/>
      <c r="AV1114" s="22"/>
      <c r="AW1114" s="22"/>
      <c r="AX1114" s="22"/>
      <c r="AY1114" s="22"/>
      <c r="AZ1114" s="22"/>
      <c r="BA1114" s="22"/>
      <c r="BB1114" s="22"/>
      <c r="BC1114" s="22"/>
      <c r="BD1114" s="22"/>
      <c r="BE1114" s="22"/>
      <c r="BF1114" s="22"/>
      <c r="BG1114" s="22"/>
      <c r="BH1114" s="22"/>
      <c r="BI1114" s="22"/>
      <c r="BJ1114" s="22"/>
      <c r="BK1114" s="22"/>
      <c r="BL1114" s="22"/>
      <c r="BM1114" s="22"/>
      <c r="BN1114" s="22"/>
      <c r="BO1114" s="22"/>
      <c r="BP1114" s="22"/>
      <c r="BQ1114" s="22"/>
      <c r="BR1114" s="22"/>
      <c r="BS1114" s="22"/>
      <c r="BT1114" s="22"/>
      <c r="BU1114" s="22"/>
      <c r="BV1114" s="22"/>
      <c r="BW1114" s="22"/>
      <c r="BX1114" s="22"/>
      <c r="BY1114" s="22"/>
      <c r="BZ1114" s="22"/>
      <c r="CA1114" s="22"/>
      <c r="CB1114" s="22"/>
      <c r="CC1114" s="22"/>
      <c r="CD1114" s="22"/>
      <c r="CE1114" s="22"/>
      <c r="CF1114" s="22"/>
      <c r="CG1114" s="22"/>
      <c r="CH1114" s="22"/>
      <c r="CI1114" s="22"/>
      <c r="CJ1114" s="22"/>
      <c r="CK1114" s="22"/>
      <c r="CL1114" s="22"/>
      <c r="CM1114" s="22"/>
      <c r="CN1114" s="22"/>
      <c r="CO1114" s="22"/>
      <c r="CP1114" s="22"/>
      <c r="CQ1114" s="22"/>
      <c r="CR1114" s="22"/>
      <c r="CS1114" s="22"/>
      <c r="CT1114" s="22"/>
      <c r="CU1114" s="22"/>
      <c r="CV1114" s="22"/>
      <c r="CW1114" s="22"/>
      <c r="CX1114" s="22"/>
      <c r="CY1114" s="22"/>
      <c r="CZ1114" s="22"/>
      <c r="DA1114" s="22"/>
      <c r="DB1114" s="22"/>
      <c r="DC1114" s="22"/>
      <c r="DD1114" s="22"/>
    </row>
    <row r="1115" spans="1:108" s="68" customFormat="1" ht="12.75">
      <c r="A1115" s="22"/>
      <c r="B1115" s="22"/>
      <c r="C1115" s="22"/>
      <c r="D1115" s="38"/>
      <c r="E1115" s="22"/>
      <c r="F1115" s="22"/>
      <c r="G1115" s="22"/>
      <c r="H1115" s="67"/>
      <c r="I1115" s="22"/>
      <c r="J1115" s="22"/>
      <c r="K1115" s="22"/>
      <c r="L1115" s="22"/>
      <c r="M1115" s="22"/>
      <c r="N1115" s="22"/>
      <c r="O1115" s="22"/>
      <c r="P1115" s="22"/>
      <c r="Q1115" s="22"/>
      <c r="R1115" s="22"/>
      <c r="S1115" s="22"/>
      <c r="T1115" s="22"/>
      <c r="U1115" s="22"/>
      <c r="V1115" s="22"/>
      <c r="W1115" s="22"/>
      <c r="X1115" s="22"/>
      <c r="Y1115" s="22"/>
      <c r="Z1115" s="22"/>
      <c r="AA1115" s="22"/>
      <c r="AB1115" s="22"/>
      <c r="AC1115" s="22"/>
      <c r="AD1115" s="22"/>
      <c r="AE1115" s="22"/>
      <c r="AF1115" s="22"/>
      <c r="AG1115" s="22"/>
      <c r="AH1115" s="22"/>
      <c r="AI1115" s="22"/>
      <c r="AJ1115" s="22"/>
      <c r="AK1115" s="22"/>
      <c r="AL1115" s="22"/>
      <c r="AM1115" s="22"/>
      <c r="AN1115" s="22"/>
      <c r="AO1115" s="22"/>
      <c r="AP1115" s="22"/>
      <c r="AQ1115" s="22"/>
      <c r="AR1115" s="22"/>
      <c r="AS1115" s="22"/>
      <c r="AT1115" s="22"/>
      <c r="AU1115" s="22"/>
      <c r="AV1115" s="22"/>
      <c r="AW1115" s="22"/>
      <c r="AX1115" s="22"/>
      <c r="AY1115" s="22"/>
      <c r="AZ1115" s="22"/>
      <c r="BA1115" s="22"/>
      <c r="BB1115" s="22"/>
      <c r="BC1115" s="22"/>
      <c r="BD1115" s="22"/>
      <c r="BE1115" s="22"/>
      <c r="BF1115" s="22"/>
      <c r="BG1115" s="22"/>
      <c r="BH1115" s="22"/>
      <c r="BI1115" s="22"/>
      <c r="BJ1115" s="22"/>
      <c r="BK1115" s="22"/>
      <c r="BL1115" s="22"/>
      <c r="BM1115" s="22"/>
      <c r="BN1115" s="22"/>
      <c r="BO1115" s="22"/>
      <c r="BP1115" s="22"/>
      <c r="BQ1115" s="22"/>
      <c r="BR1115" s="22"/>
      <c r="BS1115" s="22"/>
      <c r="BT1115" s="22"/>
      <c r="BU1115" s="22"/>
      <c r="BV1115" s="22"/>
      <c r="BW1115" s="22"/>
      <c r="BX1115" s="22"/>
      <c r="BY1115" s="22"/>
      <c r="BZ1115" s="22"/>
      <c r="CA1115" s="22"/>
      <c r="CB1115" s="22"/>
      <c r="CC1115" s="22"/>
      <c r="CD1115" s="22"/>
      <c r="CE1115" s="22"/>
      <c r="CF1115" s="22"/>
      <c r="CG1115" s="22"/>
      <c r="CH1115" s="22"/>
      <c r="CI1115" s="22"/>
      <c r="CJ1115" s="22"/>
      <c r="CK1115" s="22"/>
      <c r="CL1115" s="22"/>
      <c r="CM1115" s="22"/>
      <c r="CN1115" s="22"/>
      <c r="CO1115" s="22"/>
      <c r="CP1115" s="22"/>
      <c r="CQ1115" s="22"/>
      <c r="CR1115" s="22"/>
      <c r="CS1115" s="22"/>
      <c r="CT1115" s="22"/>
      <c r="CU1115" s="22"/>
      <c r="CV1115" s="22"/>
      <c r="CW1115" s="22"/>
      <c r="CX1115" s="22"/>
      <c r="CY1115" s="22"/>
      <c r="CZ1115" s="22"/>
      <c r="DA1115" s="22"/>
      <c r="DB1115" s="22"/>
      <c r="DC1115" s="22"/>
      <c r="DD1115" s="22"/>
    </row>
    <row r="1116" spans="1:108" s="68" customFormat="1" ht="12.75">
      <c r="A1116" s="22"/>
      <c r="B1116" s="22"/>
      <c r="C1116" s="22"/>
      <c r="D1116" s="38"/>
      <c r="E1116" s="22"/>
      <c r="F1116" s="22"/>
      <c r="G1116" s="22"/>
      <c r="H1116" s="67"/>
      <c r="I1116" s="22"/>
      <c r="J1116" s="22"/>
      <c r="K1116" s="22"/>
      <c r="L1116" s="22"/>
      <c r="M1116" s="22"/>
      <c r="N1116" s="22"/>
      <c r="O1116" s="22"/>
      <c r="P1116" s="22"/>
      <c r="Q1116" s="22"/>
      <c r="R1116" s="22"/>
      <c r="S1116" s="22"/>
      <c r="T1116" s="22"/>
      <c r="U1116" s="22"/>
      <c r="V1116" s="22"/>
      <c r="W1116" s="22"/>
      <c r="X1116" s="22"/>
      <c r="Y1116" s="22"/>
      <c r="Z1116" s="22"/>
      <c r="AA1116" s="22"/>
      <c r="AB1116" s="22"/>
      <c r="AC1116" s="22"/>
      <c r="AD1116" s="22"/>
      <c r="AE1116" s="22"/>
      <c r="AF1116" s="22"/>
      <c r="AG1116" s="22"/>
      <c r="AH1116" s="22"/>
      <c r="AI1116" s="22"/>
      <c r="AJ1116" s="22"/>
      <c r="AK1116" s="22"/>
      <c r="AL1116" s="22"/>
      <c r="AM1116" s="22"/>
      <c r="AN1116" s="22"/>
      <c r="AO1116" s="22"/>
      <c r="AP1116" s="22"/>
      <c r="AQ1116" s="22"/>
      <c r="AR1116" s="22"/>
      <c r="AS1116" s="22"/>
      <c r="AT1116" s="22"/>
      <c r="AU1116" s="22"/>
      <c r="AV1116" s="22"/>
      <c r="AW1116" s="22"/>
      <c r="AX1116" s="22"/>
      <c r="AY1116" s="22"/>
      <c r="AZ1116" s="22"/>
      <c r="BA1116" s="22"/>
      <c r="BB1116" s="22"/>
      <c r="BC1116" s="22"/>
      <c r="BD1116" s="22"/>
      <c r="BE1116" s="22"/>
      <c r="BF1116" s="22"/>
      <c r="BG1116" s="22"/>
      <c r="BH1116" s="22"/>
      <c r="BI1116" s="22"/>
      <c r="BJ1116" s="22"/>
      <c r="BK1116" s="22"/>
      <c r="BL1116" s="22"/>
      <c r="BM1116" s="22"/>
      <c r="BN1116" s="22"/>
      <c r="BO1116" s="22"/>
      <c r="BP1116" s="22"/>
      <c r="BQ1116" s="22"/>
      <c r="BR1116" s="22"/>
      <c r="BS1116" s="22"/>
      <c r="BT1116" s="22"/>
      <c r="BU1116" s="22"/>
      <c r="BV1116" s="22"/>
      <c r="BW1116" s="22"/>
      <c r="BX1116" s="22"/>
      <c r="BY1116" s="22"/>
      <c r="BZ1116" s="22"/>
      <c r="CA1116" s="22"/>
      <c r="CB1116" s="22"/>
      <c r="CC1116" s="22"/>
      <c r="CD1116" s="22"/>
      <c r="CE1116" s="22"/>
      <c r="CF1116" s="22"/>
      <c r="CG1116" s="22"/>
      <c r="CH1116" s="22"/>
      <c r="CI1116" s="22"/>
      <c r="CJ1116" s="22"/>
      <c r="CK1116" s="22"/>
      <c r="CL1116" s="22"/>
      <c r="CM1116" s="22"/>
      <c r="CN1116" s="22"/>
      <c r="CO1116" s="22"/>
      <c r="CP1116" s="22"/>
      <c r="CQ1116" s="22"/>
      <c r="CR1116" s="22"/>
      <c r="CS1116" s="22"/>
      <c r="CT1116" s="22"/>
      <c r="CU1116" s="22"/>
      <c r="CV1116" s="22"/>
      <c r="CW1116" s="22"/>
      <c r="CX1116" s="22"/>
      <c r="CY1116" s="22"/>
      <c r="CZ1116" s="22"/>
      <c r="DA1116" s="22"/>
      <c r="DB1116" s="22"/>
      <c r="DC1116" s="22"/>
      <c r="DD1116" s="22"/>
    </row>
    <row r="1117" spans="1:108" s="68" customFormat="1" ht="12.75">
      <c r="A1117" s="22"/>
      <c r="B1117" s="22"/>
      <c r="C1117" s="22"/>
      <c r="D1117" s="38"/>
      <c r="E1117" s="22"/>
      <c r="F1117" s="22"/>
      <c r="G1117" s="22"/>
      <c r="H1117" s="67"/>
      <c r="I1117" s="22"/>
      <c r="J1117" s="22"/>
      <c r="K1117" s="22"/>
      <c r="L1117" s="22"/>
      <c r="M1117" s="22"/>
      <c r="N1117" s="22"/>
      <c r="O1117" s="22"/>
      <c r="P1117" s="22"/>
      <c r="Q1117" s="22"/>
      <c r="R1117" s="22"/>
      <c r="S1117" s="22"/>
      <c r="T1117" s="22"/>
      <c r="U1117" s="22"/>
      <c r="V1117" s="22"/>
      <c r="W1117" s="22"/>
      <c r="X1117" s="22"/>
      <c r="Y1117" s="22"/>
      <c r="Z1117" s="22"/>
      <c r="AA1117" s="22"/>
      <c r="AB1117" s="22"/>
      <c r="AC1117" s="22"/>
      <c r="AD1117" s="22"/>
      <c r="AE1117" s="22"/>
      <c r="AF1117" s="22"/>
      <c r="AG1117" s="22"/>
      <c r="AH1117" s="22"/>
      <c r="AI1117" s="22"/>
      <c r="AJ1117" s="22"/>
      <c r="AK1117" s="22"/>
      <c r="AL1117" s="22"/>
      <c r="AM1117" s="22"/>
      <c r="AN1117" s="22"/>
      <c r="AO1117" s="22"/>
      <c r="AP1117" s="22"/>
      <c r="AQ1117" s="22"/>
      <c r="AR1117" s="22"/>
      <c r="AS1117" s="22"/>
      <c r="AT1117" s="22"/>
      <c r="AU1117" s="22"/>
      <c r="AV1117" s="22"/>
      <c r="AW1117" s="22"/>
      <c r="AX1117" s="22"/>
      <c r="AY1117" s="22"/>
      <c r="AZ1117" s="22"/>
      <c r="BA1117" s="22"/>
      <c r="BB1117" s="22"/>
      <c r="BC1117" s="22"/>
      <c r="BD1117" s="22"/>
      <c r="BE1117" s="22"/>
      <c r="BF1117" s="22"/>
      <c r="BG1117" s="22"/>
      <c r="BH1117" s="22"/>
      <c r="BI1117" s="22"/>
      <c r="BJ1117" s="22"/>
      <c r="BK1117" s="22"/>
      <c r="BL1117" s="22"/>
      <c r="BM1117" s="22"/>
      <c r="BN1117" s="22"/>
      <c r="BO1117" s="22"/>
      <c r="BP1117" s="22"/>
      <c r="BQ1117" s="22"/>
      <c r="BR1117" s="22"/>
      <c r="BS1117" s="22"/>
      <c r="BT1117" s="22"/>
      <c r="BU1117" s="22"/>
      <c r="BV1117" s="22"/>
      <c r="BW1117" s="22"/>
      <c r="BX1117" s="22"/>
      <c r="BY1117" s="22"/>
      <c r="BZ1117" s="22"/>
      <c r="CA1117" s="22"/>
      <c r="CB1117" s="22"/>
      <c r="CC1117" s="22"/>
      <c r="CD1117" s="22"/>
      <c r="CE1117" s="22"/>
      <c r="CF1117" s="22"/>
      <c r="CG1117" s="22"/>
      <c r="CH1117" s="22"/>
      <c r="CI1117" s="22"/>
      <c r="CJ1117" s="22"/>
      <c r="CK1117" s="22"/>
      <c r="CL1117" s="22"/>
      <c r="CM1117" s="22"/>
      <c r="CN1117" s="22"/>
      <c r="CO1117" s="22"/>
      <c r="CP1117" s="22"/>
      <c r="CQ1117" s="22"/>
      <c r="CR1117" s="22"/>
      <c r="CS1117" s="22"/>
      <c r="CT1117" s="22"/>
      <c r="CU1117" s="22"/>
      <c r="CV1117" s="22"/>
      <c r="CW1117" s="22"/>
      <c r="CX1117" s="22"/>
      <c r="CY1117" s="22"/>
      <c r="CZ1117" s="22"/>
      <c r="DA1117" s="22"/>
      <c r="DB1117" s="22"/>
      <c r="DC1117" s="22"/>
      <c r="DD1117" s="22"/>
    </row>
    <row r="1118" spans="1:108" s="68" customFormat="1" ht="12.75">
      <c r="A1118" s="22"/>
      <c r="B1118" s="22"/>
      <c r="C1118" s="22"/>
      <c r="D1118" s="38"/>
      <c r="E1118" s="22"/>
      <c r="F1118" s="22"/>
      <c r="G1118" s="22"/>
      <c r="H1118" s="67"/>
      <c r="I1118" s="22"/>
      <c r="J1118" s="22"/>
      <c r="K1118" s="22"/>
      <c r="L1118" s="22"/>
      <c r="M1118" s="22"/>
      <c r="N1118" s="22"/>
      <c r="O1118" s="22"/>
      <c r="P1118" s="22"/>
      <c r="Q1118" s="22"/>
      <c r="R1118" s="22"/>
      <c r="S1118" s="22"/>
      <c r="T1118" s="22"/>
      <c r="U1118" s="22"/>
      <c r="V1118" s="22"/>
      <c r="W1118" s="22"/>
      <c r="X1118" s="22"/>
      <c r="Y1118" s="22"/>
      <c r="Z1118" s="22"/>
      <c r="AA1118" s="22"/>
      <c r="AB1118" s="22"/>
      <c r="AC1118" s="22"/>
      <c r="AD1118" s="22"/>
      <c r="AE1118" s="22"/>
      <c r="AF1118" s="22"/>
      <c r="AG1118" s="22"/>
      <c r="AH1118" s="22"/>
      <c r="AI1118" s="22"/>
      <c r="AJ1118" s="22"/>
      <c r="AK1118" s="22"/>
      <c r="AL1118" s="22"/>
      <c r="AM1118" s="22"/>
      <c r="AN1118" s="22"/>
      <c r="AO1118" s="22"/>
      <c r="AP1118" s="22"/>
      <c r="AQ1118" s="22"/>
      <c r="AR1118" s="22"/>
      <c r="AS1118" s="22"/>
      <c r="AT1118" s="22"/>
      <c r="AU1118" s="22"/>
      <c r="AV1118" s="22"/>
      <c r="AW1118" s="22"/>
      <c r="AX1118" s="22"/>
      <c r="AY1118" s="22"/>
      <c r="AZ1118" s="22"/>
      <c r="BA1118" s="22"/>
      <c r="BB1118" s="22"/>
      <c r="BC1118" s="22"/>
      <c r="BD1118" s="22"/>
      <c r="BE1118" s="22"/>
      <c r="BF1118" s="22"/>
      <c r="BG1118" s="22"/>
      <c r="BH1118" s="22"/>
      <c r="BI1118" s="22"/>
      <c r="BJ1118" s="22"/>
      <c r="BK1118" s="22"/>
      <c r="BL1118" s="22"/>
      <c r="BM1118" s="22"/>
      <c r="BN1118" s="22"/>
      <c r="BO1118" s="22"/>
      <c r="BP1118" s="22"/>
      <c r="BQ1118" s="22"/>
      <c r="BR1118" s="22"/>
      <c r="BS1118" s="22"/>
      <c r="BT1118" s="22"/>
      <c r="BU1118" s="22"/>
      <c r="BV1118" s="22"/>
      <c r="BW1118" s="22"/>
      <c r="BX1118" s="22"/>
      <c r="BY1118" s="22"/>
      <c r="BZ1118" s="22"/>
      <c r="CA1118" s="22"/>
      <c r="CB1118" s="22"/>
      <c r="CC1118" s="22"/>
      <c r="CD1118" s="22"/>
      <c r="CE1118" s="22"/>
      <c r="CF1118" s="22"/>
      <c r="CG1118" s="22"/>
      <c r="CH1118" s="22"/>
      <c r="CI1118" s="22"/>
      <c r="CJ1118" s="22"/>
      <c r="CK1118" s="22"/>
      <c r="CL1118" s="22"/>
      <c r="CM1118" s="22"/>
      <c r="CN1118" s="22"/>
      <c r="CO1118" s="22"/>
      <c r="CP1118" s="22"/>
      <c r="CQ1118" s="22"/>
      <c r="CR1118" s="22"/>
      <c r="CS1118" s="22"/>
      <c r="CT1118" s="22"/>
      <c r="CU1118" s="22"/>
      <c r="CV1118" s="22"/>
      <c r="CW1118" s="22"/>
      <c r="CX1118" s="22"/>
      <c r="CY1118" s="22"/>
      <c r="CZ1118" s="22"/>
      <c r="DA1118" s="22"/>
      <c r="DB1118" s="22"/>
      <c r="DC1118" s="22"/>
      <c r="DD1118" s="22"/>
    </row>
    <row r="1119" spans="1:108" s="68" customFormat="1" ht="12.75">
      <c r="A1119" s="22"/>
      <c r="B1119" s="22"/>
      <c r="C1119" s="22"/>
      <c r="D1119" s="38"/>
      <c r="E1119" s="22"/>
      <c r="F1119" s="22"/>
      <c r="G1119" s="22"/>
      <c r="H1119" s="67"/>
      <c r="I1119" s="22"/>
      <c r="J1119" s="22"/>
      <c r="K1119" s="22"/>
      <c r="L1119" s="22"/>
      <c r="M1119" s="22"/>
      <c r="N1119" s="22"/>
      <c r="O1119" s="22"/>
      <c r="P1119" s="22"/>
      <c r="Q1119" s="22"/>
      <c r="R1119" s="22"/>
      <c r="S1119" s="22"/>
      <c r="T1119" s="22"/>
      <c r="U1119" s="22"/>
      <c r="V1119" s="22"/>
      <c r="W1119" s="22"/>
      <c r="X1119" s="22"/>
      <c r="Y1119" s="22"/>
      <c r="Z1119" s="22"/>
      <c r="AA1119" s="22"/>
      <c r="AB1119" s="22"/>
      <c r="AC1119" s="22"/>
      <c r="AD1119" s="22"/>
      <c r="AE1119" s="22"/>
      <c r="AF1119" s="22"/>
      <c r="AG1119" s="22"/>
      <c r="AH1119" s="22"/>
      <c r="AI1119" s="22"/>
      <c r="AJ1119" s="22"/>
      <c r="AK1119" s="22"/>
      <c r="AL1119" s="22"/>
      <c r="AM1119" s="22"/>
      <c r="AN1119" s="22"/>
      <c r="AO1119" s="22"/>
      <c r="AP1119" s="22"/>
      <c r="AQ1119" s="22"/>
      <c r="AR1119" s="22"/>
      <c r="AS1119" s="22"/>
      <c r="AT1119" s="22"/>
      <c r="AU1119" s="22"/>
      <c r="AV1119" s="22"/>
      <c r="AW1119" s="22"/>
      <c r="AX1119" s="22"/>
      <c r="AY1119" s="22"/>
      <c r="AZ1119" s="22"/>
      <c r="BA1119" s="22"/>
      <c r="BB1119" s="22"/>
      <c r="BC1119" s="22"/>
      <c r="BD1119" s="22"/>
      <c r="BE1119" s="22"/>
      <c r="BF1119" s="22"/>
      <c r="BG1119" s="22"/>
      <c r="BH1119" s="22"/>
      <c r="BI1119" s="22"/>
      <c r="BJ1119" s="22"/>
      <c r="BK1119" s="22"/>
      <c r="BL1119" s="22"/>
      <c r="BM1119" s="22"/>
      <c r="BN1119" s="22"/>
      <c r="BO1119" s="22"/>
      <c r="BP1119" s="22"/>
      <c r="BQ1119" s="22"/>
      <c r="BR1119" s="22"/>
      <c r="BS1119" s="22"/>
      <c r="BT1119" s="22"/>
      <c r="BU1119" s="22"/>
      <c r="BV1119" s="22"/>
      <c r="BW1119" s="22"/>
      <c r="BX1119" s="22"/>
      <c r="BY1119" s="22"/>
      <c r="BZ1119" s="22"/>
      <c r="CA1119" s="22"/>
      <c r="CB1119" s="22"/>
      <c r="CC1119" s="22"/>
      <c r="CD1119" s="22"/>
      <c r="CE1119" s="22"/>
      <c r="CF1119" s="22"/>
      <c r="CG1119" s="22"/>
      <c r="CH1119" s="22"/>
      <c r="CI1119" s="22"/>
      <c r="CJ1119" s="22"/>
      <c r="CK1119" s="22"/>
      <c r="CL1119" s="22"/>
      <c r="CM1119" s="22"/>
      <c r="CN1119" s="22"/>
      <c r="CO1119" s="22"/>
      <c r="CP1119" s="22"/>
      <c r="CQ1119" s="22"/>
      <c r="CR1119" s="22"/>
      <c r="CS1119" s="22"/>
      <c r="CT1119" s="22"/>
      <c r="CU1119" s="22"/>
      <c r="CV1119" s="22"/>
      <c r="CW1119" s="22"/>
      <c r="CX1119" s="22"/>
      <c r="CY1119" s="22"/>
      <c r="CZ1119" s="22"/>
      <c r="DA1119" s="22"/>
      <c r="DB1119" s="22"/>
      <c r="DC1119" s="22"/>
      <c r="DD1119" s="22"/>
    </row>
    <row r="1120" spans="1:108" s="68" customFormat="1" ht="12.75">
      <c r="A1120" s="22"/>
      <c r="B1120" s="22"/>
      <c r="C1120" s="22"/>
      <c r="D1120" s="38"/>
      <c r="E1120" s="22"/>
      <c r="F1120" s="22"/>
      <c r="G1120" s="22"/>
      <c r="H1120" s="67"/>
      <c r="I1120" s="22"/>
      <c r="J1120" s="22"/>
      <c r="K1120" s="22"/>
      <c r="L1120" s="22"/>
      <c r="M1120" s="22"/>
      <c r="N1120" s="22"/>
      <c r="O1120" s="22"/>
      <c r="P1120" s="22"/>
      <c r="Q1120" s="22"/>
      <c r="R1120" s="22"/>
      <c r="S1120" s="22"/>
      <c r="T1120" s="22"/>
      <c r="U1120" s="22"/>
      <c r="V1120" s="22"/>
      <c r="W1120" s="22"/>
      <c r="X1120" s="22"/>
      <c r="Y1120" s="22"/>
      <c r="Z1120" s="22"/>
      <c r="AA1120" s="22"/>
      <c r="AB1120" s="22"/>
      <c r="AC1120" s="22"/>
      <c r="AD1120" s="22"/>
      <c r="AE1120" s="22"/>
      <c r="AF1120" s="22"/>
      <c r="AG1120" s="22"/>
      <c r="AH1120" s="22"/>
      <c r="AI1120" s="22"/>
      <c r="AJ1120" s="22"/>
      <c r="AK1120" s="22"/>
      <c r="AL1120" s="22"/>
      <c r="AM1120" s="22"/>
      <c r="AN1120" s="22"/>
      <c r="AO1120" s="22"/>
      <c r="AP1120" s="22"/>
      <c r="AQ1120" s="22"/>
      <c r="AR1120" s="22"/>
      <c r="AS1120" s="22"/>
      <c r="AT1120" s="22"/>
      <c r="AU1120" s="22"/>
      <c r="AV1120" s="22"/>
      <c r="AW1120" s="22"/>
      <c r="AX1120" s="22"/>
      <c r="AY1120" s="22"/>
      <c r="AZ1120" s="22"/>
      <c r="BA1120" s="22"/>
      <c r="BB1120" s="22"/>
      <c r="BC1120" s="22"/>
      <c r="BD1120" s="22"/>
      <c r="BE1120" s="22"/>
      <c r="BF1120" s="22"/>
      <c r="BG1120" s="22"/>
      <c r="BH1120" s="22"/>
      <c r="BI1120" s="22"/>
      <c r="BJ1120" s="22"/>
      <c r="BK1120" s="22"/>
      <c r="BL1120" s="22"/>
      <c r="BM1120" s="22"/>
      <c r="BN1120" s="22"/>
      <c r="BO1120" s="22"/>
      <c r="BP1120" s="22"/>
      <c r="BQ1120" s="22"/>
      <c r="BR1120" s="22"/>
      <c r="BS1120" s="22"/>
      <c r="BT1120" s="22"/>
      <c r="BU1120" s="22"/>
      <c r="BV1120" s="22"/>
      <c r="BW1120" s="22"/>
      <c r="BX1120" s="22"/>
      <c r="BY1120" s="22"/>
      <c r="BZ1120" s="22"/>
      <c r="CA1120" s="22"/>
      <c r="CB1120" s="22"/>
      <c r="CC1120" s="22"/>
      <c r="CD1120" s="22"/>
      <c r="CE1120" s="22"/>
      <c r="CF1120" s="22"/>
      <c r="CG1120" s="22"/>
      <c r="CH1120" s="22"/>
      <c r="CI1120" s="22"/>
      <c r="CJ1120" s="22"/>
      <c r="CK1120" s="22"/>
      <c r="CL1120" s="22"/>
      <c r="CM1120" s="22"/>
      <c r="CN1120" s="22"/>
      <c r="CO1120" s="22"/>
      <c r="CP1120" s="22"/>
      <c r="CQ1120" s="22"/>
      <c r="CR1120" s="22"/>
      <c r="CS1120" s="22"/>
      <c r="CT1120" s="22"/>
      <c r="CU1120" s="22"/>
      <c r="CV1120" s="22"/>
      <c r="CW1120" s="22"/>
      <c r="CX1120" s="22"/>
      <c r="CY1120" s="22"/>
      <c r="CZ1120" s="22"/>
      <c r="DA1120" s="22"/>
      <c r="DB1120" s="22"/>
      <c r="DC1120" s="22"/>
      <c r="DD1120" s="22"/>
    </row>
    <row r="1121" spans="1:108" s="68" customFormat="1" ht="12.75">
      <c r="A1121" s="22"/>
      <c r="B1121" s="22"/>
      <c r="C1121" s="22"/>
      <c r="D1121" s="38"/>
      <c r="E1121" s="22"/>
      <c r="F1121" s="22"/>
      <c r="G1121" s="22"/>
      <c r="H1121" s="67"/>
      <c r="I1121" s="22"/>
      <c r="J1121" s="22"/>
      <c r="K1121" s="22"/>
      <c r="L1121" s="22"/>
      <c r="M1121" s="22"/>
      <c r="N1121" s="22"/>
      <c r="O1121" s="22"/>
      <c r="P1121" s="22"/>
      <c r="Q1121" s="22"/>
      <c r="R1121" s="22"/>
      <c r="S1121" s="22"/>
      <c r="T1121" s="22"/>
      <c r="U1121" s="22"/>
      <c r="V1121" s="22"/>
      <c r="W1121" s="22"/>
      <c r="X1121" s="22"/>
      <c r="Y1121" s="22"/>
      <c r="Z1121" s="22"/>
      <c r="AA1121" s="22"/>
      <c r="AB1121" s="22"/>
      <c r="AC1121" s="22"/>
      <c r="AD1121" s="22"/>
      <c r="AE1121" s="22"/>
      <c r="AF1121" s="22"/>
      <c r="AG1121" s="22"/>
      <c r="AH1121" s="22"/>
      <c r="AI1121" s="22"/>
      <c r="AJ1121" s="22"/>
      <c r="AK1121" s="22"/>
      <c r="AL1121" s="22"/>
      <c r="AM1121" s="22"/>
      <c r="AN1121" s="22"/>
      <c r="AO1121" s="22"/>
      <c r="AP1121" s="22"/>
      <c r="AQ1121" s="22"/>
      <c r="AR1121" s="22"/>
      <c r="AS1121" s="22"/>
      <c r="AT1121" s="22"/>
      <c r="AU1121" s="22"/>
      <c r="AV1121" s="22"/>
      <c r="AW1121" s="22"/>
      <c r="AX1121" s="22"/>
      <c r="AY1121" s="22"/>
      <c r="AZ1121" s="22"/>
      <c r="BA1121" s="22"/>
      <c r="BB1121" s="22"/>
      <c r="BC1121" s="22"/>
      <c r="BD1121" s="22"/>
      <c r="BE1121" s="22"/>
      <c r="BF1121" s="22"/>
      <c r="BG1121" s="22"/>
      <c r="BH1121" s="22"/>
      <c r="BI1121" s="22"/>
      <c r="BJ1121" s="22"/>
      <c r="BK1121" s="22"/>
      <c r="BL1121" s="22"/>
      <c r="BM1121" s="22"/>
      <c r="BN1121" s="22"/>
      <c r="BO1121" s="22"/>
      <c r="BP1121" s="22"/>
      <c r="BQ1121" s="22"/>
      <c r="BR1121" s="22"/>
      <c r="BS1121" s="22"/>
      <c r="BT1121" s="22"/>
      <c r="BU1121" s="22"/>
      <c r="BV1121" s="22"/>
      <c r="BW1121" s="22"/>
      <c r="BX1121" s="22"/>
      <c r="BY1121" s="22"/>
      <c r="BZ1121" s="22"/>
      <c r="CA1121" s="22"/>
      <c r="CB1121" s="22"/>
      <c r="CC1121" s="22"/>
      <c r="CD1121" s="22"/>
      <c r="CE1121" s="22"/>
      <c r="CF1121" s="22"/>
      <c r="CG1121" s="22"/>
      <c r="CH1121" s="22"/>
      <c r="CI1121" s="22"/>
      <c r="CJ1121" s="22"/>
      <c r="CK1121" s="22"/>
      <c r="CL1121" s="22"/>
      <c r="CM1121" s="22"/>
      <c r="CN1121" s="22"/>
      <c r="CO1121" s="22"/>
      <c r="CP1121" s="22"/>
      <c r="CQ1121" s="22"/>
      <c r="CR1121" s="22"/>
      <c r="CS1121" s="22"/>
      <c r="CT1121" s="22"/>
      <c r="CU1121" s="22"/>
      <c r="CV1121" s="22"/>
      <c r="CW1121" s="22"/>
      <c r="CX1121" s="22"/>
      <c r="CY1121" s="22"/>
      <c r="CZ1121" s="22"/>
      <c r="DA1121" s="22"/>
      <c r="DB1121" s="22"/>
      <c r="DC1121" s="22"/>
      <c r="DD1121" s="22"/>
    </row>
    <row r="1122" spans="1:108" s="68" customFormat="1" ht="12.75">
      <c r="A1122" s="22"/>
      <c r="B1122" s="22"/>
      <c r="C1122" s="22"/>
      <c r="D1122" s="38"/>
      <c r="E1122" s="22"/>
      <c r="F1122" s="22"/>
      <c r="G1122" s="22"/>
      <c r="H1122" s="67"/>
      <c r="I1122" s="22"/>
      <c r="J1122" s="22"/>
      <c r="K1122" s="22"/>
      <c r="L1122" s="22"/>
      <c r="M1122" s="22"/>
      <c r="N1122" s="22"/>
      <c r="O1122" s="22"/>
      <c r="P1122" s="22"/>
      <c r="Q1122" s="22"/>
      <c r="R1122" s="22"/>
      <c r="S1122" s="22"/>
      <c r="T1122" s="22"/>
      <c r="U1122" s="22"/>
      <c r="V1122" s="22"/>
      <c r="W1122" s="22"/>
      <c r="X1122" s="22"/>
      <c r="Y1122" s="22"/>
      <c r="Z1122" s="22"/>
      <c r="AA1122" s="22"/>
      <c r="AB1122" s="22"/>
      <c r="AC1122" s="22"/>
      <c r="AD1122" s="22"/>
      <c r="AE1122" s="22"/>
      <c r="AF1122" s="22"/>
      <c r="AG1122" s="22"/>
      <c r="AH1122" s="22"/>
      <c r="AI1122" s="22"/>
      <c r="AJ1122" s="22"/>
      <c r="AK1122" s="22"/>
      <c r="AL1122" s="22"/>
      <c r="AM1122" s="22"/>
      <c r="AN1122" s="22"/>
      <c r="AO1122" s="22"/>
      <c r="AP1122" s="22"/>
      <c r="AQ1122" s="22"/>
      <c r="AR1122" s="22"/>
      <c r="AS1122" s="22"/>
      <c r="AT1122" s="22"/>
      <c r="AU1122" s="22"/>
      <c r="AV1122" s="22"/>
      <c r="AW1122" s="22"/>
      <c r="AX1122" s="22"/>
      <c r="AY1122" s="22"/>
      <c r="AZ1122" s="22"/>
      <c r="BA1122" s="22"/>
      <c r="BB1122" s="22"/>
      <c r="BC1122" s="22"/>
      <c r="BD1122" s="22"/>
      <c r="BE1122" s="22"/>
      <c r="BF1122" s="22"/>
      <c r="BG1122" s="22"/>
      <c r="BH1122" s="22"/>
      <c r="BI1122" s="22"/>
      <c r="BJ1122" s="22"/>
      <c r="BK1122" s="22"/>
      <c r="BL1122" s="22"/>
      <c r="BM1122" s="22"/>
      <c r="BN1122" s="22"/>
      <c r="BO1122" s="22"/>
      <c r="BP1122" s="22"/>
      <c r="BQ1122" s="22"/>
      <c r="BR1122" s="22"/>
      <c r="BS1122" s="22"/>
      <c r="BT1122" s="22"/>
      <c r="BU1122" s="22"/>
      <c r="BV1122" s="22"/>
      <c r="BW1122" s="22"/>
      <c r="BX1122" s="22"/>
      <c r="BY1122" s="22"/>
      <c r="BZ1122" s="22"/>
      <c r="CA1122" s="22"/>
      <c r="CB1122" s="22"/>
      <c r="CC1122" s="22"/>
      <c r="CD1122" s="22"/>
      <c r="CE1122" s="22"/>
      <c r="CF1122" s="22"/>
      <c r="CG1122" s="22"/>
      <c r="CH1122" s="22"/>
      <c r="CI1122" s="22"/>
      <c r="CJ1122" s="22"/>
      <c r="CK1122" s="22"/>
      <c r="CL1122" s="22"/>
      <c r="CM1122" s="22"/>
      <c r="CN1122" s="22"/>
      <c r="CO1122" s="22"/>
      <c r="CP1122" s="22"/>
      <c r="CQ1122" s="22"/>
      <c r="CR1122" s="22"/>
      <c r="CS1122" s="22"/>
      <c r="CT1122" s="22"/>
      <c r="CU1122" s="22"/>
      <c r="CV1122" s="22"/>
      <c r="CW1122" s="22"/>
      <c r="CX1122" s="22"/>
      <c r="CY1122" s="22"/>
      <c r="CZ1122" s="22"/>
      <c r="DA1122" s="22"/>
      <c r="DB1122" s="22"/>
      <c r="DC1122" s="22"/>
      <c r="DD1122" s="22"/>
    </row>
    <row r="1123" spans="1:108" s="68" customFormat="1" ht="12.75">
      <c r="A1123" s="22"/>
      <c r="B1123" s="22"/>
      <c r="C1123" s="22"/>
      <c r="D1123" s="38"/>
      <c r="E1123" s="22"/>
      <c r="F1123" s="22"/>
      <c r="G1123" s="22"/>
      <c r="H1123" s="67"/>
      <c r="I1123" s="22"/>
      <c r="J1123" s="22"/>
      <c r="K1123" s="22"/>
      <c r="L1123" s="22"/>
      <c r="M1123" s="22"/>
      <c r="N1123" s="22"/>
      <c r="O1123" s="22"/>
      <c r="P1123" s="22"/>
      <c r="Q1123" s="22"/>
      <c r="R1123" s="22"/>
      <c r="S1123" s="22"/>
      <c r="T1123" s="22"/>
      <c r="U1123" s="22"/>
      <c r="V1123" s="22"/>
      <c r="W1123" s="22"/>
      <c r="X1123" s="22"/>
      <c r="Y1123" s="22"/>
      <c r="Z1123" s="22"/>
      <c r="AA1123" s="22"/>
      <c r="AB1123" s="22"/>
      <c r="AC1123" s="22"/>
      <c r="AD1123" s="22"/>
      <c r="AE1123" s="22"/>
      <c r="AF1123" s="22"/>
      <c r="AG1123" s="22"/>
      <c r="AH1123" s="22"/>
      <c r="AI1123" s="22"/>
      <c r="AJ1123" s="22"/>
      <c r="AK1123" s="22"/>
      <c r="AL1123" s="22"/>
      <c r="AM1123" s="22"/>
      <c r="AN1123" s="22"/>
      <c r="AO1123" s="22"/>
      <c r="AP1123" s="22"/>
      <c r="AQ1123" s="22"/>
      <c r="AR1123" s="22"/>
      <c r="AS1123" s="22"/>
      <c r="AT1123" s="22"/>
      <c r="AU1123" s="22"/>
      <c r="AV1123" s="22"/>
      <c r="AW1123" s="22"/>
      <c r="AX1123" s="22"/>
      <c r="AY1123" s="22"/>
      <c r="AZ1123" s="22"/>
      <c r="BA1123" s="22"/>
      <c r="BB1123" s="22"/>
      <c r="BC1123" s="22"/>
      <c r="BD1123" s="22"/>
      <c r="BE1123" s="22"/>
      <c r="BF1123" s="22"/>
      <c r="BG1123" s="22"/>
      <c r="BH1123" s="22"/>
      <c r="BI1123" s="22"/>
      <c r="BJ1123" s="22"/>
      <c r="BK1123" s="22"/>
      <c r="BL1123" s="22"/>
      <c r="BM1123" s="22"/>
      <c r="BN1123" s="22"/>
      <c r="BO1123" s="22"/>
      <c r="BP1123" s="22"/>
      <c r="BQ1123" s="22"/>
      <c r="BR1123" s="22"/>
      <c r="BS1123" s="22"/>
      <c r="BT1123" s="22"/>
      <c r="BU1123" s="22"/>
      <c r="BV1123" s="22"/>
      <c r="BW1123" s="22"/>
      <c r="BX1123" s="22"/>
      <c r="BY1123" s="22"/>
      <c r="BZ1123" s="22"/>
      <c r="CA1123" s="22"/>
      <c r="CB1123" s="22"/>
      <c r="CC1123" s="22"/>
      <c r="CD1123" s="22"/>
      <c r="CE1123" s="22"/>
      <c r="CF1123" s="22"/>
      <c r="CG1123" s="22"/>
      <c r="CH1123" s="22"/>
      <c r="CI1123" s="22"/>
      <c r="CJ1123" s="22"/>
      <c r="CK1123" s="22"/>
      <c r="CL1123" s="22"/>
      <c r="CM1123" s="22"/>
      <c r="CN1123" s="22"/>
      <c r="CO1123" s="22"/>
      <c r="CP1123" s="22"/>
      <c r="CQ1123" s="22"/>
      <c r="CR1123" s="22"/>
      <c r="CS1123" s="22"/>
      <c r="CT1123" s="22"/>
      <c r="CU1123" s="22"/>
      <c r="CV1123" s="22"/>
      <c r="CW1123" s="22"/>
      <c r="CX1123" s="22"/>
      <c r="CY1123" s="22"/>
      <c r="CZ1123" s="22"/>
      <c r="DA1123" s="22"/>
      <c r="DB1123" s="22"/>
      <c r="DC1123" s="22"/>
      <c r="DD1123" s="22"/>
    </row>
    <row r="1124" spans="1:108" s="68" customFormat="1" ht="12.75">
      <c r="A1124" s="22"/>
      <c r="B1124" s="22"/>
      <c r="C1124" s="22"/>
      <c r="D1124" s="38"/>
      <c r="E1124" s="22"/>
      <c r="F1124" s="22"/>
      <c r="G1124" s="22"/>
      <c r="H1124" s="67"/>
      <c r="I1124" s="22"/>
      <c r="J1124" s="22"/>
      <c r="K1124" s="22"/>
      <c r="L1124" s="22"/>
      <c r="M1124" s="22"/>
      <c r="N1124" s="22"/>
      <c r="O1124" s="22"/>
      <c r="P1124" s="22"/>
      <c r="Q1124" s="22"/>
      <c r="R1124" s="22"/>
      <c r="S1124" s="22"/>
      <c r="T1124" s="22"/>
      <c r="U1124" s="22"/>
      <c r="V1124" s="22"/>
      <c r="W1124" s="22"/>
      <c r="X1124" s="22"/>
      <c r="Y1124" s="22"/>
      <c r="Z1124" s="22"/>
      <c r="AA1124" s="22"/>
      <c r="AB1124" s="22"/>
      <c r="AC1124" s="22"/>
      <c r="AD1124" s="22"/>
      <c r="AE1124" s="22"/>
      <c r="AF1124" s="22"/>
      <c r="AG1124" s="22"/>
      <c r="AH1124" s="22"/>
      <c r="AI1124" s="22"/>
      <c r="AJ1124" s="22"/>
      <c r="AK1124" s="22"/>
      <c r="AL1124" s="22"/>
      <c r="AM1124" s="22"/>
      <c r="AN1124" s="22"/>
      <c r="AO1124" s="22"/>
      <c r="AP1124" s="22"/>
      <c r="AQ1124" s="22"/>
      <c r="AR1124" s="22"/>
      <c r="AS1124" s="22"/>
      <c r="AT1124" s="22"/>
      <c r="AU1124" s="22"/>
      <c r="AV1124" s="22"/>
      <c r="AW1124" s="22"/>
      <c r="AX1124" s="22"/>
      <c r="AY1124" s="22"/>
      <c r="AZ1124" s="22"/>
      <c r="BA1124" s="22"/>
      <c r="BB1124" s="22"/>
      <c r="BC1124" s="22"/>
      <c r="BD1124" s="22"/>
      <c r="BE1124" s="22"/>
      <c r="BF1124" s="22"/>
      <c r="BG1124" s="22"/>
      <c r="BH1124" s="22"/>
      <c r="BI1124" s="22"/>
      <c r="BJ1124" s="22"/>
      <c r="BK1124" s="22"/>
      <c r="BL1124" s="22"/>
      <c r="BM1124" s="22"/>
      <c r="BN1124" s="22"/>
      <c r="BO1124" s="22"/>
      <c r="BP1124" s="22"/>
      <c r="BQ1124" s="22"/>
      <c r="BR1124" s="22"/>
      <c r="BS1124" s="22"/>
      <c r="BT1124" s="22"/>
      <c r="BU1124" s="22"/>
      <c r="BV1124" s="22"/>
      <c r="BW1124" s="22"/>
      <c r="BX1124" s="22"/>
      <c r="BY1124" s="22"/>
      <c r="BZ1124" s="22"/>
      <c r="CA1124" s="22"/>
      <c r="CB1124" s="22"/>
      <c r="CC1124" s="22"/>
      <c r="CD1124" s="22"/>
      <c r="CE1124" s="22"/>
      <c r="CF1124" s="22"/>
      <c r="CG1124" s="22"/>
      <c r="CH1124" s="22"/>
      <c r="CI1124" s="22"/>
      <c r="CJ1124" s="22"/>
      <c r="CK1124" s="22"/>
      <c r="CL1124" s="22"/>
      <c r="CM1124" s="22"/>
      <c r="CN1124" s="22"/>
      <c r="CO1124" s="22"/>
      <c r="CP1124" s="22"/>
      <c r="CQ1124" s="22"/>
      <c r="CR1124" s="22"/>
      <c r="CS1124" s="22"/>
      <c r="CT1124" s="22"/>
      <c r="CU1124" s="22"/>
      <c r="CV1124" s="22"/>
      <c r="CW1124" s="22"/>
      <c r="CX1124" s="22"/>
      <c r="CY1124" s="22"/>
      <c r="CZ1124" s="22"/>
      <c r="DA1124" s="22"/>
      <c r="DB1124" s="22"/>
      <c r="DC1124" s="22"/>
      <c r="DD1124" s="22"/>
    </row>
    <row r="1125" spans="1:108" s="68" customFormat="1" ht="12.75">
      <c r="A1125" s="22"/>
      <c r="B1125" s="22"/>
      <c r="C1125" s="22"/>
      <c r="D1125" s="38"/>
      <c r="E1125" s="22"/>
      <c r="F1125" s="22"/>
      <c r="G1125" s="22"/>
      <c r="H1125" s="67"/>
      <c r="I1125" s="22"/>
      <c r="J1125" s="22"/>
      <c r="K1125" s="22"/>
      <c r="L1125" s="22"/>
      <c r="M1125" s="22"/>
      <c r="N1125" s="22"/>
      <c r="O1125" s="22"/>
      <c r="P1125" s="22"/>
      <c r="Q1125" s="22"/>
      <c r="R1125" s="22"/>
      <c r="S1125" s="22"/>
      <c r="T1125" s="22"/>
      <c r="U1125" s="22"/>
      <c r="V1125" s="22"/>
      <c r="W1125" s="22"/>
      <c r="X1125" s="22"/>
      <c r="Y1125" s="22"/>
      <c r="Z1125" s="22"/>
      <c r="AA1125" s="22"/>
      <c r="AB1125" s="22"/>
      <c r="AC1125" s="22"/>
      <c r="AD1125" s="22"/>
      <c r="AE1125" s="22"/>
      <c r="AF1125" s="22"/>
      <c r="AG1125" s="22"/>
      <c r="AH1125" s="22"/>
      <c r="AI1125" s="22"/>
      <c r="AJ1125" s="22"/>
      <c r="AK1125" s="22"/>
      <c r="AL1125" s="22"/>
      <c r="AM1125" s="22"/>
      <c r="AN1125" s="22"/>
      <c r="AO1125" s="22"/>
      <c r="AP1125" s="22"/>
      <c r="AQ1125" s="22"/>
      <c r="AR1125" s="22"/>
      <c r="AS1125" s="22"/>
      <c r="AT1125" s="22"/>
      <c r="AU1125" s="22"/>
      <c r="AV1125" s="22"/>
      <c r="AW1125" s="22"/>
      <c r="AX1125" s="22"/>
      <c r="AY1125" s="22"/>
      <c r="AZ1125" s="22"/>
      <c r="BA1125" s="22"/>
      <c r="BB1125" s="22"/>
      <c r="BC1125" s="22"/>
      <c r="BD1125" s="22"/>
      <c r="BE1125" s="22"/>
      <c r="BF1125" s="22"/>
      <c r="BG1125" s="22"/>
      <c r="BH1125" s="22"/>
      <c r="BI1125" s="22"/>
      <c r="BJ1125" s="22"/>
      <c r="BK1125" s="22"/>
      <c r="BL1125" s="22"/>
      <c r="BM1125" s="22"/>
      <c r="BN1125" s="22"/>
      <c r="BO1125" s="22"/>
      <c r="BP1125" s="22"/>
      <c r="BQ1125" s="22"/>
      <c r="BR1125" s="22"/>
      <c r="BS1125" s="22"/>
      <c r="BT1125" s="22"/>
      <c r="BU1125" s="22"/>
      <c r="BV1125" s="22"/>
      <c r="BW1125" s="22"/>
      <c r="BX1125" s="22"/>
      <c r="BY1125" s="22"/>
      <c r="BZ1125" s="22"/>
      <c r="CA1125" s="22"/>
      <c r="CB1125" s="22"/>
      <c r="CC1125" s="22"/>
      <c r="CD1125" s="22"/>
      <c r="CE1125" s="22"/>
      <c r="CF1125" s="22"/>
      <c r="CG1125" s="22"/>
      <c r="CH1125" s="22"/>
      <c r="CI1125" s="22"/>
      <c r="CJ1125" s="22"/>
      <c r="CK1125" s="22"/>
      <c r="CL1125" s="22"/>
      <c r="CM1125" s="22"/>
      <c r="CN1125" s="22"/>
      <c r="CO1125" s="22"/>
      <c r="CP1125" s="22"/>
      <c r="CQ1125" s="22"/>
      <c r="CR1125" s="22"/>
      <c r="CS1125" s="22"/>
      <c r="CT1125" s="22"/>
      <c r="CU1125" s="22"/>
      <c r="CV1125" s="22"/>
      <c r="CW1125" s="22"/>
      <c r="CX1125" s="22"/>
      <c r="CY1125" s="22"/>
      <c r="CZ1125" s="22"/>
      <c r="DA1125" s="22"/>
      <c r="DB1125" s="22"/>
      <c r="DC1125" s="22"/>
      <c r="DD1125" s="22"/>
    </row>
    <row r="1126" spans="1:108" s="68" customFormat="1" ht="12.75">
      <c r="A1126" s="22"/>
      <c r="B1126" s="22"/>
      <c r="C1126" s="22"/>
      <c r="D1126" s="38"/>
      <c r="E1126" s="22"/>
      <c r="F1126" s="22"/>
      <c r="G1126" s="22"/>
      <c r="H1126" s="67"/>
      <c r="I1126" s="22"/>
      <c r="J1126" s="22"/>
      <c r="K1126" s="22"/>
      <c r="L1126" s="22"/>
      <c r="M1126" s="22"/>
      <c r="N1126" s="22"/>
      <c r="O1126" s="22"/>
      <c r="P1126" s="22"/>
      <c r="Q1126" s="22"/>
      <c r="R1126" s="22"/>
      <c r="S1126" s="22"/>
      <c r="T1126" s="22"/>
      <c r="U1126" s="22"/>
      <c r="V1126" s="22"/>
      <c r="W1126" s="22"/>
      <c r="X1126" s="22"/>
      <c r="Y1126" s="22"/>
      <c r="Z1126" s="22"/>
      <c r="AA1126" s="22"/>
      <c r="AB1126" s="22"/>
      <c r="AC1126" s="22"/>
      <c r="AD1126" s="22"/>
      <c r="AE1126" s="22"/>
      <c r="AF1126" s="22"/>
      <c r="AG1126" s="22"/>
      <c r="AH1126" s="22"/>
      <c r="AI1126" s="22"/>
      <c r="AJ1126" s="22"/>
      <c r="AK1126" s="22"/>
      <c r="AL1126" s="22"/>
      <c r="AM1126" s="22"/>
      <c r="AN1126" s="22"/>
      <c r="AO1126" s="22"/>
      <c r="AP1126" s="22"/>
      <c r="AQ1126" s="22"/>
      <c r="AR1126" s="22"/>
      <c r="AS1126" s="22"/>
      <c r="AT1126" s="22"/>
      <c r="AU1126" s="22"/>
      <c r="AV1126" s="22"/>
      <c r="AW1126" s="22"/>
      <c r="AX1126" s="22"/>
      <c r="AY1126" s="22"/>
      <c r="AZ1126" s="22"/>
      <c r="BA1126" s="22"/>
      <c r="BB1126" s="22"/>
      <c r="BC1126" s="22"/>
      <c r="BD1126" s="22"/>
      <c r="BE1126" s="22"/>
      <c r="BF1126" s="22"/>
      <c r="BG1126" s="22"/>
      <c r="BH1126" s="22"/>
      <c r="BI1126" s="22"/>
      <c r="BJ1126" s="22"/>
      <c r="BK1126" s="22"/>
      <c r="BL1126" s="22"/>
      <c r="BM1126" s="22"/>
      <c r="BN1126" s="22"/>
      <c r="BO1126" s="22"/>
      <c r="BP1126" s="22"/>
      <c r="BQ1126" s="22"/>
      <c r="BR1126" s="22"/>
      <c r="BS1126" s="22"/>
      <c r="BT1126" s="22"/>
      <c r="BU1126" s="22"/>
      <c r="BV1126" s="22"/>
      <c r="BW1126" s="22"/>
      <c r="BX1126" s="22"/>
      <c r="BY1126" s="22"/>
      <c r="BZ1126" s="22"/>
      <c r="CA1126" s="22"/>
      <c r="CB1126" s="22"/>
      <c r="CC1126" s="22"/>
      <c r="CD1126" s="22"/>
      <c r="CE1126" s="22"/>
      <c r="CF1126" s="22"/>
      <c r="CG1126" s="22"/>
      <c r="CH1126" s="22"/>
      <c r="CI1126" s="22"/>
      <c r="CJ1126" s="22"/>
      <c r="CK1126" s="22"/>
      <c r="CL1126" s="22"/>
      <c r="CM1126" s="22"/>
      <c r="CN1126" s="22"/>
      <c r="CO1126" s="22"/>
      <c r="CP1126" s="22"/>
      <c r="CQ1126" s="22"/>
      <c r="CR1126" s="22"/>
      <c r="CS1126" s="22"/>
      <c r="CT1126" s="22"/>
      <c r="CU1126" s="22"/>
      <c r="CV1126" s="22"/>
      <c r="CW1126" s="22"/>
      <c r="CX1126" s="22"/>
      <c r="CY1126" s="22"/>
      <c r="CZ1126" s="22"/>
      <c r="DA1126" s="22"/>
      <c r="DB1126" s="22"/>
      <c r="DC1126" s="22"/>
      <c r="DD1126" s="22"/>
    </row>
    <row r="1127" spans="1:108" s="68" customFormat="1" ht="12.75">
      <c r="A1127" s="22"/>
      <c r="B1127" s="22"/>
      <c r="C1127" s="22"/>
      <c r="D1127" s="38"/>
      <c r="E1127" s="22"/>
      <c r="F1127" s="22"/>
      <c r="G1127" s="22"/>
      <c r="H1127" s="67"/>
      <c r="I1127" s="22"/>
      <c r="J1127" s="22"/>
      <c r="K1127" s="22"/>
      <c r="L1127" s="22"/>
      <c r="M1127" s="22"/>
      <c r="N1127" s="22"/>
      <c r="O1127" s="22"/>
      <c r="P1127" s="22"/>
      <c r="Q1127" s="22"/>
      <c r="R1127" s="22"/>
      <c r="S1127" s="22"/>
      <c r="T1127" s="22"/>
      <c r="U1127" s="22"/>
      <c r="V1127" s="22"/>
      <c r="W1127" s="22"/>
      <c r="X1127" s="22"/>
      <c r="Y1127" s="22"/>
      <c r="Z1127" s="22"/>
      <c r="AA1127" s="22"/>
      <c r="AB1127" s="22"/>
      <c r="AC1127" s="22"/>
      <c r="AD1127" s="22"/>
      <c r="AE1127" s="22"/>
      <c r="AF1127" s="22"/>
      <c r="AG1127" s="22"/>
      <c r="AH1127" s="22"/>
      <c r="AI1127" s="22"/>
      <c r="AJ1127" s="22"/>
      <c r="AK1127" s="22"/>
      <c r="AL1127" s="22"/>
      <c r="AM1127" s="22"/>
      <c r="AN1127" s="22"/>
      <c r="AO1127" s="22"/>
      <c r="AP1127" s="22"/>
      <c r="AQ1127" s="22"/>
      <c r="AR1127" s="22"/>
      <c r="AS1127" s="22"/>
      <c r="AT1127" s="22"/>
      <c r="AU1127" s="22"/>
      <c r="AV1127" s="22"/>
      <c r="AW1127" s="22"/>
      <c r="AX1127" s="22"/>
      <c r="AY1127" s="22"/>
      <c r="AZ1127" s="22"/>
      <c r="BA1127" s="22"/>
      <c r="BB1127" s="22"/>
      <c r="BC1127" s="22"/>
      <c r="BD1127" s="22"/>
      <c r="BE1127" s="22"/>
      <c r="BF1127" s="22"/>
      <c r="BG1127" s="22"/>
      <c r="BH1127" s="22"/>
      <c r="BI1127" s="22"/>
      <c r="BJ1127" s="22"/>
      <c r="BK1127" s="22"/>
      <c r="BL1127" s="22"/>
      <c r="BM1127" s="22"/>
      <c r="BN1127" s="22"/>
      <c r="BO1127" s="22"/>
      <c r="BP1127" s="22"/>
      <c r="BQ1127" s="22"/>
      <c r="BR1127" s="22"/>
      <c r="BS1127" s="22"/>
      <c r="BT1127" s="22"/>
      <c r="BU1127" s="22"/>
      <c r="BV1127" s="22"/>
      <c r="BW1127" s="22"/>
      <c r="BX1127" s="22"/>
      <c r="BY1127" s="22"/>
      <c r="BZ1127" s="22"/>
      <c r="CA1127" s="22"/>
      <c r="CB1127" s="22"/>
      <c r="CC1127" s="22"/>
      <c r="CD1127" s="22"/>
      <c r="CE1127" s="22"/>
      <c r="CF1127" s="22"/>
      <c r="CG1127" s="22"/>
      <c r="CH1127" s="22"/>
      <c r="CI1127" s="22"/>
      <c r="CJ1127" s="22"/>
      <c r="CK1127" s="22"/>
      <c r="CL1127" s="22"/>
      <c r="CM1127" s="22"/>
      <c r="CN1127" s="22"/>
      <c r="CO1127" s="22"/>
      <c r="CP1127" s="22"/>
      <c r="CQ1127" s="22"/>
      <c r="CR1127" s="22"/>
      <c r="CS1127" s="22"/>
      <c r="CT1127" s="22"/>
      <c r="CU1127" s="22"/>
      <c r="CV1127" s="22"/>
      <c r="CW1127" s="22"/>
      <c r="CX1127" s="22"/>
      <c r="CY1127" s="22"/>
      <c r="CZ1127" s="22"/>
      <c r="DA1127" s="22"/>
      <c r="DB1127" s="22"/>
      <c r="DC1127" s="22"/>
      <c r="DD1127" s="22"/>
    </row>
    <row r="1128" spans="1:108" s="68" customFormat="1" ht="12.75">
      <c r="A1128" s="22"/>
      <c r="B1128" s="22"/>
      <c r="C1128" s="22"/>
      <c r="D1128" s="38"/>
      <c r="E1128" s="22"/>
      <c r="F1128" s="22"/>
      <c r="G1128" s="22"/>
      <c r="H1128" s="67"/>
      <c r="I1128" s="22"/>
      <c r="J1128" s="22"/>
      <c r="K1128" s="22"/>
      <c r="L1128" s="22"/>
      <c r="M1128" s="22"/>
      <c r="N1128" s="22"/>
      <c r="O1128" s="22"/>
      <c r="P1128" s="22"/>
      <c r="Q1128" s="22"/>
      <c r="R1128" s="22"/>
      <c r="S1128" s="22"/>
      <c r="T1128" s="22"/>
      <c r="U1128" s="22"/>
      <c r="V1128" s="22"/>
      <c r="W1128" s="22"/>
      <c r="X1128" s="22"/>
      <c r="Y1128" s="22"/>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c r="CM1128" s="22"/>
      <c r="CN1128" s="22"/>
      <c r="CO1128" s="22"/>
      <c r="CP1128" s="22"/>
      <c r="CQ1128" s="22"/>
      <c r="CR1128" s="22"/>
      <c r="CS1128" s="22"/>
      <c r="CT1128" s="22"/>
      <c r="CU1128" s="22"/>
      <c r="CV1128" s="22"/>
      <c r="CW1128" s="22"/>
      <c r="CX1128" s="22"/>
      <c r="CY1128" s="22"/>
      <c r="CZ1128" s="22"/>
      <c r="DA1128" s="22"/>
      <c r="DB1128" s="22"/>
      <c r="DC1128" s="22"/>
      <c r="DD1128" s="22"/>
    </row>
    <row r="1129" spans="1:108" s="68" customFormat="1" ht="12.75">
      <c r="A1129" s="22"/>
      <c r="B1129" s="22"/>
      <c r="C1129" s="22"/>
      <c r="D1129" s="38"/>
      <c r="E1129" s="22"/>
      <c r="F1129" s="22"/>
      <c r="G1129" s="22"/>
      <c r="H1129" s="67"/>
      <c r="I1129" s="22"/>
      <c r="J1129" s="22"/>
      <c r="K1129" s="22"/>
      <c r="L1129" s="22"/>
      <c r="M1129" s="22"/>
      <c r="N1129" s="22"/>
      <c r="O1129" s="22"/>
      <c r="P1129" s="22"/>
      <c r="Q1129" s="22"/>
      <c r="R1129" s="22"/>
      <c r="S1129" s="22"/>
      <c r="T1129" s="22"/>
      <c r="U1129" s="22"/>
      <c r="V1129" s="22"/>
      <c r="W1129" s="22"/>
      <c r="X1129" s="22"/>
      <c r="Y1129" s="22"/>
      <c r="Z1129" s="22"/>
      <c r="AA1129" s="22"/>
      <c r="AB1129" s="22"/>
      <c r="AC1129" s="22"/>
      <c r="AD1129" s="22"/>
      <c r="AE1129" s="22"/>
      <c r="AF1129" s="22"/>
      <c r="AG1129" s="22"/>
      <c r="AH1129" s="22"/>
      <c r="AI1129" s="22"/>
      <c r="AJ1129" s="22"/>
      <c r="AK1129" s="22"/>
      <c r="AL1129" s="22"/>
      <c r="AM1129" s="22"/>
      <c r="AN1129" s="22"/>
      <c r="AO1129" s="22"/>
      <c r="AP1129" s="22"/>
      <c r="AQ1129" s="22"/>
      <c r="AR1129" s="22"/>
      <c r="AS1129" s="22"/>
      <c r="AT1129" s="22"/>
      <c r="AU1129" s="22"/>
      <c r="AV1129" s="22"/>
      <c r="AW1129" s="22"/>
      <c r="AX1129" s="22"/>
      <c r="AY1129" s="22"/>
      <c r="AZ1129" s="22"/>
      <c r="BA1129" s="22"/>
      <c r="BB1129" s="22"/>
      <c r="BC1129" s="22"/>
      <c r="BD1129" s="22"/>
      <c r="BE1129" s="22"/>
      <c r="BF1129" s="22"/>
      <c r="BG1129" s="22"/>
      <c r="BH1129" s="22"/>
      <c r="BI1129" s="22"/>
      <c r="BJ1129" s="22"/>
      <c r="BK1129" s="22"/>
      <c r="BL1129" s="22"/>
      <c r="BM1129" s="22"/>
      <c r="BN1129" s="22"/>
      <c r="BO1129" s="22"/>
      <c r="BP1129" s="22"/>
      <c r="BQ1129" s="22"/>
      <c r="BR1129" s="22"/>
      <c r="BS1129" s="22"/>
      <c r="BT1129" s="22"/>
      <c r="BU1129" s="22"/>
      <c r="BV1129" s="22"/>
      <c r="BW1129" s="22"/>
      <c r="BX1129" s="22"/>
      <c r="BY1129" s="22"/>
      <c r="BZ1129" s="22"/>
      <c r="CA1129" s="22"/>
      <c r="CB1129" s="22"/>
      <c r="CC1129" s="22"/>
      <c r="CD1129" s="22"/>
      <c r="CE1129" s="22"/>
      <c r="CF1129" s="22"/>
      <c r="CG1129" s="22"/>
      <c r="CH1129" s="22"/>
      <c r="CI1129" s="22"/>
      <c r="CJ1129" s="22"/>
      <c r="CK1129" s="22"/>
      <c r="CL1129" s="22"/>
      <c r="CM1129" s="22"/>
      <c r="CN1129" s="22"/>
      <c r="CO1129" s="22"/>
      <c r="CP1129" s="22"/>
      <c r="CQ1129" s="22"/>
      <c r="CR1129" s="22"/>
      <c r="CS1129" s="22"/>
      <c r="CT1129" s="22"/>
      <c r="CU1129" s="22"/>
      <c r="CV1129" s="22"/>
      <c r="CW1129" s="22"/>
      <c r="CX1129" s="22"/>
      <c r="CY1129" s="22"/>
      <c r="CZ1129" s="22"/>
      <c r="DA1129" s="22"/>
      <c r="DB1129" s="22"/>
      <c r="DC1129" s="22"/>
      <c r="DD1129" s="22"/>
    </row>
    <row r="1130" spans="1:108" s="68" customFormat="1" ht="12.75">
      <c r="A1130" s="22"/>
      <c r="B1130" s="22"/>
      <c r="C1130" s="22"/>
      <c r="D1130" s="38"/>
      <c r="E1130" s="22"/>
      <c r="F1130" s="22"/>
      <c r="G1130" s="22"/>
      <c r="H1130" s="67"/>
      <c r="I1130" s="22"/>
      <c r="J1130" s="22"/>
      <c r="K1130" s="22"/>
      <c r="L1130" s="22"/>
      <c r="M1130" s="22"/>
      <c r="N1130" s="22"/>
      <c r="O1130" s="22"/>
      <c r="P1130" s="22"/>
      <c r="Q1130" s="22"/>
      <c r="R1130" s="22"/>
      <c r="S1130" s="22"/>
      <c r="T1130" s="22"/>
      <c r="U1130" s="22"/>
      <c r="V1130" s="22"/>
      <c r="W1130" s="22"/>
      <c r="X1130" s="22"/>
      <c r="Y1130" s="22"/>
      <c r="Z1130" s="22"/>
      <c r="AA1130" s="22"/>
      <c r="AB1130" s="22"/>
      <c r="AC1130" s="22"/>
      <c r="AD1130" s="22"/>
      <c r="AE1130" s="22"/>
      <c r="AF1130" s="22"/>
      <c r="AG1130" s="22"/>
      <c r="AH1130" s="22"/>
      <c r="AI1130" s="22"/>
      <c r="AJ1130" s="22"/>
      <c r="AK1130" s="22"/>
      <c r="AL1130" s="22"/>
      <c r="AM1130" s="22"/>
      <c r="AN1130" s="22"/>
      <c r="AO1130" s="22"/>
      <c r="AP1130" s="22"/>
      <c r="AQ1130" s="22"/>
      <c r="AR1130" s="22"/>
      <c r="AS1130" s="22"/>
      <c r="AT1130" s="22"/>
      <c r="AU1130" s="22"/>
      <c r="AV1130" s="22"/>
      <c r="AW1130" s="22"/>
      <c r="AX1130" s="22"/>
      <c r="AY1130" s="22"/>
      <c r="AZ1130" s="22"/>
      <c r="BA1130" s="22"/>
      <c r="BB1130" s="22"/>
      <c r="BC1130" s="22"/>
      <c r="BD1130" s="22"/>
      <c r="BE1130" s="22"/>
      <c r="BF1130" s="22"/>
      <c r="BG1130" s="22"/>
      <c r="BH1130" s="22"/>
      <c r="BI1130" s="22"/>
      <c r="BJ1130" s="22"/>
      <c r="BK1130" s="22"/>
      <c r="BL1130" s="22"/>
      <c r="BM1130" s="22"/>
      <c r="BN1130" s="22"/>
      <c r="BO1130" s="22"/>
      <c r="BP1130" s="22"/>
      <c r="BQ1130" s="22"/>
      <c r="BR1130" s="22"/>
      <c r="BS1130" s="22"/>
      <c r="BT1130" s="22"/>
      <c r="BU1130" s="22"/>
      <c r="BV1130" s="22"/>
      <c r="BW1130" s="22"/>
      <c r="BX1130" s="22"/>
      <c r="BY1130" s="22"/>
      <c r="BZ1130" s="22"/>
      <c r="CA1130" s="22"/>
      <c r="CB1130" s="22"/>
      <c r="CC1130" s="22"/>
      <c r="CD1130" s="22"/>
      <c r="CE1130" s="22"/>
      <c r="CF1130" s="22"/>
      <c r="CG1130" s="22"/>
      <c r="CH1130" s="22"/>
      <c r="CI1130" s="22"/>
      <c r="CJ1130" s="22"/>
      <c r="CK1130" s="22"/>
      <c r="CL1130" s="22"/>
      <c r="CM1130" s="22"/>
      <c r="CN1130" s="22"/>
      <c r="CO1130" s="22"/>
      <c r="CP1130" s="22"/>
      <c r="CQ1130" s="22"/>
      <c r="CR1130" s="22"/>
      <c r="CS1130" s="22"/>
      <c r="CT1130" s="22"/>
      <c r="CU1130" s="22"/>
      <c r="CV1130" s="22"/>
      <c r="CW1130" s="22"/>
      <c r="CX1130" s="22"/>
      <c r="CY1130" s="22"/>
      <c r="CZ1130" s="22"/>
      <c r="DA1130" s="22"/>
      <c r="DB1130" s="22"/>
      <c r="DC1130" s="22"/>
      <c r="DD1130" s="22"/>
    </row>
    <row r="1131" spans="1:108" s="68" customFormat="1" ht="12.75">
      <c r="A1131" s="22"/>
      <c r="B1131" s="22"/>
      <c r="C1131" s="22"/>
      <c r="D1131" s="38"/>
      <c r="E1131" s="22"/>
      <c r="F1131" s="22"/>
      <c r="G1131" s="22"/>
      <c r="H1131" s="67"/>
      <c r="I1131" s="22"/>
      <c r="J1131" s="22"/>
      <c r="K1131" s="22"/>
      <c r="L1131" s="22"/>
      <c r="M1131" s="22"/>
      <c r="N1131" s="22"/>
      <c r="O1131" s="22"/>
      <c r="P1131" s="22"/>
      <c r="Q1131" s="22"/>
      <c r="R1131" s="22"/>
      <c r="S1131" s="22"/>
      <c r="T1131" s="22"/>
      <c r="U1131" s="22"/>
      <c r="V1131" s="22"/>
      <c r="W1131" s="22"/>
      <c r="X1131" s="22"/>
      <c r="Y1131" s="22"/>
      <c r="Z1131" s="22"/>
      <c r="AA1131" s="22"/>
      <c r="AB1131" s="22"/>
      <c r="AC1131" s="22"/>
      <c r="AD1131" s="22"/>
      <c r="AE1131" s="22"/>
      <c r="AF1131" s="22"/>
      <c r="AG1131" s="22"/>
      <c r="AH1131" s="22"/>
      <c r="AI1131" s="22"/>
      <c r="AJ1131" s="22"/>
      <c r="AK1131" s="22"/>
      <c r="AL1131" s="22"/>
      <c r="AM1131" s="22"/>
      <c r="AN1131" s="22"/>
      <c r="AO1131" s="22"/>
      <c r="AP1131" s="22"/>
      <c r="AQ1131" s="22"/>
      <c r="AR1131" s="22"/>
      <c r="AS1131" s="22"/>
      <c r="AT1131" s="22"/>
      <c r="AU1131" s="22"/>
      <c r="AV1131" s="22"/>
      <c r="AW1131" s="22"/>
      <c r="AX1131" s="22"/>
      <c r="AY1131" s="22"/>
      <c r="AZ1131" s="22"/>
      <c r="BA1131" s="22"/>
      <c r="BB1131" s="22"/>
      <c r="BC1131" s="22"/>
      <c r="BD1131" s="22"/>
      <c r="BE1131" s="22"/>
      <c r="BF1131" s="22"/>
      <c r="BG1131" s="22"/>
      <c r="BH1131" s="22"/>
      <c r="BI1131" s="22"/>
      <c r="BJ1131" s="22"/>
      <c r="BK1131" s="22"/>
      <c r="BL1131" s="22"/>
      <c r="BM1131" s="22"/>
      <c r="BN1131" s="22"/>
      <c r="BO1131" s="22"/>
      <c r="BP1131" s="22"/>
      <c r="BQ1131" s="22"/>
      <c r="BR1131" s="22"/>
      <c r="BS1131" s="22"/>
      <c r="BT1131" s="22"/>
      <c r="BU1131" s="22"/>
      <c r="BV1131" s="22"/>
      <c r="BW1131" s="22"/>
      <c r="BX1131" s="22"/>
      <c r="BY1131" s="22"/>
      <c r="BZ1131" s="22"/>
      <c r="CA1131" s="22"/>
      <c r="CB1131" s="22"/>
      <c r="CC1131" s="22"/>
      <c r="CD1131" s="22"/>
      <c r="CE1131" s="22"/>
      <c r="CF1131" s="22"/>
      <c r="CG1131" s="22"/>
      <c r="CH1131" s="22"/>
      <c r="CI1131" s="22"/>
      <c r="CJ1131" s="22"/>
      <c r="CK1131" s="22"/>
      <c r="CL1131" s="22"/>
      <c r="CM1131" s="22"/>
      <c r="CN1131" s="22"/>
      <c r="CO1131" s="22"/>
      <c r="CP1131" s="22"/>
      <c r="CQ1131" s="22"/>
      <c r="CR1131" s="22"/>
      <c r="CS1131" s="22"/>
      <c r="CT1131" s="22"/>
      <c r="CU1131" s="22"/>
      <c r="CV1131" s="22"/>
      <c r="CW1131" s="22"/>
      <c r="CX1131" s="22"/>
      <c r="CY1131" s="22"/>
      <c r="CZ1131" s="22"/>
      <c r="DA1131" s="22"/>
      <c r="DB1131" s="22"/>
      <c r="DC1131" s="22"/>
      <c r="DD1131" s="22"/>
    </row>
    <row r="1132" spans="1:108" s="68" customFormat="1" ht="12.75">
      <c r="A1132" s="22"/>
      <c r="B1132" s="22"/>
      <c r="C1132" s="22"/>
      <c r="D1132" s="38"/>
      <c r="E1132" s="22"/>
      <c r="F1132" s="22"/>
      <c r="G1132" s="22"/>
      <c r="H1132" s="67"/>
      <c r="I1132" s="22"/>
      <c r="J1132" s="22"/>
      <c r="K1132" s="22"/>
      <c r="L1132" s="22"/>
      <c r="M1132" s="22"/>
      <c r="N1132" s="22"/>
      <c r="O1132" s="22"/>
      <c r="P1132" s="22"/>
      <c r="Q1132" s="22"/>
      <c r="R1132" s="22"/>
      <c r="S1132" s="22"/>
      <c r="T1132" s="22"/>
      <c r="U1132" s="22"/>
      <c r="V1132" s="22"/>
      <c r="W1132" s="22"/>
      <c r="X1132" s="22"/>
      <c r="Y1132" s="22"/>
      <c r="Z1132" s="22"/>
      <c r="AA1132" s="22"/>
      <c r="AB1132" s="22"/>
      <c r="AC1132" s="22"/>
      <c r="AD1132" s="22"/>
      <c r="AE1132" s="22"/>
      <c r="AF1132" s="22"/>
      <c r="AG1132" s="22"/>
      <c r="AH1132" s="22"/>
      <c r="AI1132" s="22"/>
      <c r="AJ1132" s="22"/>
      <c r="AK1132" s="22"/>
      <c r="AL1132" s="22"/>
      <c r="AM1132" s="22"/>
      <c r="AN1132" s="22"/>
      <c r="AO1132" s="22"/>
      <c r="AP1132" s="22"/>
      <c r="AQ1132" s="22"/>
      <c r="AR1132" s="22"/>
      <c r="AS1132" s="22"/>
      <c r="AT1132" s="22"/>
      <c r="AU1132" s="22"/>
      <c r="AV1132" s="22"/>
      <c r="AW1132" s="22"/>
      <c r="AX1132" s="22"/>
      <c r="AY1132" s="22"/>
      <c r="AZ1132" s="22"/>
      <c r="BA1132" s="22"/>
      <c r="BB1132" s="22"/>
      <c r="BC1132" s="22"/>
      <c r="BD1132" s="22"/>
      <c r="BE1132" s="22"/>
      <c r="BF1132" s="22"/>
      <c r="BG1132" s="22"/>
      <c r="BH1132" s="22"/>
      <c r="BI1132" s="22"/>
      <c r="BJ1132" s="22"/>
      <c r="BK1132" s="22"/>
      <c r="BL1132" s="22"/>
      <c r="BM1132" s="22"/>
      <c r="BN1132" s="22"/>
      <c r="BO1132" s="22"/>
      <c r="BP1132" s="22"/>
      <c r="BQ1132" s="22"/>
      <c r="BR1132" s="22"/>
      <c r="BS1132" s="22"/>
      <c r="BT1132" s="22"/>
      <c r="BU1132" s="22"/>
      <c r="BV1132" s="22"/>
      <c r="BW1132" s="22"/>
      <c r="BX1132" s="22"/>
      <c r="BY1132" s="22"/>
      <c r="BZ1132" s="22"/>
      <c r="CA1132" s="22"/>
      <c r="CB1132" s="22"/>
      <c r="CC1132" s="22"/>
      <c r="CD1132" s="22"/>
      <c r="CE1132" s="22"/>
      <c r="CF1132" s="22"/>
      <c r="CG1132" s="22"/>
      <c r="CH1132" s="22"/>
      <c r="CI1132" s="22"/>
      <c r="CJ1132" s="22"/>
      <c r="CK1132" s="22"/>
      <c r="CL1132" s="22"/>
      <c r="CM1132" s="22"/>
      <c r="CN1132" s="22"/>
      <c r="CO1132" s="22"/>
      <c r="CP1132" s="22"/>
      <c r="CQ1132" s="22"/>
      <c r="CR1132" s="22"/>
      <c r="CS1132" s="22"/>
      <c r="CT1132" s="22"/>
      <c r="CU1132" s="22"/>
      <c r="CV1132" s="22"/>
      <c r="CW1132" s="22"/>
      <c r="CX1132" s="22"/>
      <c r="CY1132" s="22"/>
      <c r="CZ1132" s="22"/>
      <c r="DA1132" s="22"/>
      <c r="DB1132" s="22"/>
      <c r="DC1132" s="22"/>
      <c r="DD1132" s="22"/>
    </row>
    <row r="1133" spans="1:108" s="68" customFormat="1" ht="12.75">
      <c r="A1133" s="22"/>
      <c r="B1133" s="22"/>
      <c r="C1133" s="22"/>
      <c r="D1133" s="38"/>
      <c r="E1133" s="22"/>
      <c r="F1133" s="22"/>
      <c r="G1133" s="22"/>
      <c r="H1133" s="67"/>
      <c r="I1133" s="22"/>
      <c r="J1133" s="22"/>
      <c r="K1133" s="22"/>
      <c r="L1133" s="22"/>
      <c r="M1133" s="22"/>
      <c r="N1133" s="22"/>
      <c r="O1133" s="22"/>
      <c r="P1133" s="22"/>
      <c r="Q1133" s="22"/>
      <c r="R1133" s="22"/>
      <c r="S1133" s="22"/>
      <c r="T1133" s="22"/>
      <c r="U1133" s="22"/>
      <c r="V1133" s="22"/>
      <c r="W1133" s="22"/>
      <c r="X1133" s="22"/>
      <c r="Y1133" s="22"/>
      <c r="Z1133" s="22"/>
      <c r="AA1133" s="22"/>
      <c r="AB1133" s="22"/>
      <c r="AC1133" s="22"/>
      <c r="AD1133" s="22"/>
      <c r="AE1133" s="22"/>
      <c r="AF1133" s="22"/>
      <c r="AG1133" s="22"/>
      <c r="AH1133" s="22"/>
      <c r="AI1133" s="22"/>
      <c r="AJ1133" s="22"/>
      <c r="AK1133" s="22"/>
      <c r="AL1133" s="22"/>
      <c r="AM1133" s="22"/>
      <c r="AN1133" s="22"/>
      <c r="AO1133" s="22"/>
      <c r="AP1133" s="22"/>
      <c r="AQ1133" s="22"/>
      <c r="AR1133" s="22"/>
      <c r="AS1133" s="22"/>
      <c r="AT1133" s="22"/>
      <c r="AU1133" s="22"/>
      <c r="AV1133" s="22"/>
      <c r="AW1133" s="22"/>
      <c r="AX1133" s="22"/>
      <c r="AY1133" s="22"/>
      <c r="AZ1133" s="22"/>
      <c r="BA1133" s="22"/>
      <c r="BB1133" s="22"/>
      <c r="BC1133" s="22"/>
      <c r="BD1133" s="22"/>
      <c r="BE1133" s="22"/>
      <c r="BF1133" s="22"/>
      <c r="BG1133" s="22"/>
      <c r="BH1133" s="22"/>
      <c r="BI1133" s="22"/>
      <c r="BJ1133" s="22"/>
      <c r="BK1133" s="22"/>
      <c r="BL1133" s="22"/>
      <c r="BM1133" s="22"/>
      <c r="BN1133" s="22"/>
      <c r="BO1133" s="22"/>
      <c r="BP1133" s="22"/>
      <c r="BQ1133" s="22"/>
      <c r="BR1133" s="22"/>
      <c r="BS1133" s="22"/>
      <c r="BT1133" s="22"/>
      <c r="BU1133" s="22"/>
      <c r="BV1133" s="22"/>
      <c r="BW1133" s="22"/>
      <c r="BX1133" s="22"/>
      <c r="BY1133" s="22"/>
      <c r="BZ1133" s="22"/>
      <c r="CA1133" s="22"/>
      <c r="CB1133" s="22"/>
      <c r="CC1133" s="22"/>
      <c r="CD1133" s="22"/>
      <c r="CE1133" s="22"/>
      <c r="CF1133" s="22"/>
      <c r="CG1133" s="22"/>
      <c r="CH1133" s="22"/>
      <c r="CI1133" s="22"/>
      <c r="CJ1133" s="22"/>
      <c r="CK1133" s="22"/>
      <c r="CL1133" s="22"/>
      <c r="CM1133" s="22"/>
      <c r="CN1133" s="22"/>
      <c r="CO1133" s="22"/>
      <c r="CP1133" s="22"/>
      <c r="CQ1133" s="22"/>
      <c r="CR1133" s="22"/>
      <c r="CS1133" s="22"/>
      <c r="CT1133" s="22"/>
      <c r="CU1133" s="22"/>
      <c r="CV1133" s="22"/>
      <c r="CW1133" s="22"/>
      <c r="CX1133" s="22"/>
      <c r="CY1133" s="22"/>
      <c r="CZ1133" s="22"/>
      <c r="DA1133" s="22"/>
      <c r="DB1133" s="22"/>
      <c r="DC1133" s="22"/>
      <c r="DD1133" s="22"/>
    </row>
    <row r="1134" spans="1:108" s="68" customFormat="1" ht="12.75">
      <c r="A1134" s="22"/>
      <c r="B1134" s="22"/>
      <c r="C1134" s="22"/>
      <c r="D1134" s="38"/>
      <c r="E1134" s="22"/>
      <c r="F1134" s="22"/>
      <c r="G1134" s="22"/>
      <c r="H1134" s="67"/>
      <c r="I1134" s="22"/>
      <c r="J1134" s="22"/>
      <c r="K1134" s="22"/>
      <c r="L1134" s="22"/>
      <c r="M1134" s="22"/>
      <c r="N1134" s="22"/>
      <c r="O1134" s="22"/>
      <c r="P1134" s="22"/>
      <c r="Q1134" s="22"/>
      <c r="R1134" s="22"/>
      <c r="S1134" s="22"/>
      <c r="T1134" s="22"/>
      <c r="U1134" s="22"/>
      <c r="V1134" s="22"/>
      <c r="W1134" s="22"/>
      <c r="X1134" s="22"/>
      <c r="Y1134" s="22"/>
      <c r="Z1134" s="22"/>
      <c r="AA1134" s="22"/>
      <c r="AB1134" s="22"/>
      <c r="AC1134" s="22"/>
      <c r="AD1134" s="22"/>
      <c r="AE1134" s="22"/>
      <c r="AF1134" s="22"/>
      <c r="AG1134" s="22"/>
      <c r="AH1134" s="22"/>
      <c r="AI1134" s="22"/>
      <c r="AJ1134" s="22"/>
      <c r="AK1134" s="22"/>
      <c r="AL1134" s="22"/>
      <c r="AM1134" s="22"/>
      <c r="AN1134" s="22"/>
      <c r="AO1134" s="22"/>
      <c r="AP1134" s="22"/>
      <c r="AQ1134" s="22"/>
      <c r="AR1134" s="22"/>
      <c r="AS1134" s="22"/>
      <c r="AT1134" s="22"/>
      <c r="AU1134" s="22"/>
      <c r="AV1134" s="22"/>
      <c r="AW1134" s="22"/>
      <c r="AX1134" s="22"/>
      <c r="AY1134" s="22"/>
      <c r="AZ1134" s="22"/>
      <c r="BA1134" s="22"/>
      <c r="BB1134" s="22"/>
      <c r="BC1134" s="22"/>
      <c r="BD1134" s="22"/>
      <c r="BE1134" s="22"/>
      <c r="BF1134" s="22"/>
      <c r="BG1134" s="22"/>
      <c r="BH1134" s="22"/>
      <c r="BI1134" s="22"/>
      <c r="BJ1134" s="22"/>
      <c r="BK1134" s="22"/>
      <c r="BL1134" s="22"/>
      <c r="BM1134" s="22"/>
      <c r="BN1134" s="22"/>
      <c r="BO1134" s="22"/>
      <c r="BP1134" s="22"/>
      <c r="BQ1134" s="22"/>
      <c r="BR1134" s="22"/>
      <c r="BS1134" s="22"/>
      <c r="BT1134" s="22"/>
      <c r="BU1134" s="22"/>
      <c r="BV1134" s="22"/>
      <c r="BW1134" s="22"/>
      <c r="BX1134" s="22"/>
      <c r="BY1134" s="22"/>
      <c r="BZ1134" s="22"/>
      <c r="CA1134" s="22"/>
      <c r="CB1134" s="22"/>
      <c r="CC1134" s="22"/>
      <c r="CD1134" s="22"/>
      <c r="CE1134" s="22"/>
      <c r="CF1134" s="22"/>
      <c r="CG1134" s="22"/>
      <c r="CH1134" s="22"/>
      <c r="CI1134" s="22"/>
      <c r="CJ1134" s="22"/>
      <c r="CK1134" s="22"/>
      <c r="CL1134" s="22"/>
      <c r="CM1134" s="22"/>
      <c r="CN1134" s="22"/>
      <c r="CO1134" s="22"/>
      <c r="CP1134" s="22"/>
      <c r="CQ1134" s="22"/>
      <c r="CR1134" s="22"/>
      <c r="CS1134" s="22"/>
      <c r="CT1134" s="22"/>
      <c r="CU1134" s="22"/>
      <c r="CV1134" s="22"/>
      <c r="CW1134" s="22"/>
      <c r="CX1134" s="22"/>
      <c r="CY1134" s="22"/>
      <c r="CZ1134" s="22"/>
      <c r="DA1134" s="22"/>
      <c r="DB1134" s="22"/>
      <c r="DC1134" s="22"/>
      <c r="DD1134" s="22"/>
    </row>
    <row r="1135" spans="1:108" s="68" customFormat="1" ht="12.75">
      <c r="A1135" s="22"/>
      <c r="B1135" s="22"/>
      <c r="C1135" s="22"/>
      <c r="D1135" s="38"/>
      <c r="E1135" s="22"/>
      <c r="F1135" s="22"/>
      <c r="G1135" s="22"/>
      <c r="H1135" s="67"/>
      <c r="I1135" s="22"/>
      <c r="J1135" s="22"/>
      <c r="K1135" s="22"/>
      <c r="L1135" s="22"/>
      <c r="M1135" s="22"/>
      <c r="N1135" s="22"/>
      <c r="O1135" s="22"/>
      <c r="P1135" s="22"/>
      <c r="Q1135" s="22"/>
      <c r="R1135" s="22"/>
      <c r="S1135" s="22"/>
      <c r="T1135" s="22"/>
      <c r="U1135" s="22"/>
      <c r="V1135" s="22"/>
      <c r="W1135" s="22"/>
      <c r="X1135" s="22"/>
      <c r="Y1135" s="22"/>
      <c r="Z1135" s="22"/>
      <c r="AA1135" s="22"/>
      <c r="AB1135" s="22"/>
      <c r="AC1135" s="22"/>
      <c r="AD1135" s="22"/>
      <c r="AE1135" s="22"/>
      <c r="AF1135" s="22"/>
      <c r="AG1135" s="22"/>
      <c r="AH1135" s="22"/>
      <c r="AI1135" s="22"/>
      <c r="AJ1135" s="22"/>
      <c r="AK1135" s="22"/>
      <c r="AL1135" s="22"/>
      <c r="AM1135" s="22"/>
      <c r="AN1135" s="22"/>
      <c r="AO1135" s="22"/>
      <c r="AP1135" s="22"/>
      <c r="AQ1135" s="22"/>
      <c r="AR1135" s="22"/>
      <c r="AS1135" s="22"/>
      <c r="AT1135" s="22"/>
      <c r="AU1135" s="22"/>
      <c r="AV1135" s="22"/>
      <c r="AW1135" s="22"/>
      <c r="AX1135" s="22"/>
      <c r="AY1135" s="22"/>
      <c r="AZ1135" s="22"/>
      <c r="BA1135" s="22"/>
      <c r="BB1135" s="22"/>
      <c r="BC1135" s="22"/>
      <c r="BD1135" s="22"/>
      <c r="BE1135" s="22"/>
      <c r="BF1135" s="22"/>
      <c r="BG1135" s="22"/>
      <c r="BH1135" s="22"/>
      <c r="BI1135" s="22"/>
      <c r="BJ1135" s="22"/>
      <c r="BK1135" s="22"/>
      <c r="BL1135" s="22"/>
      <c r="BM1135" s="22"/>
      <c r="BN1135" s="22"/>
      <c r="BO1135" s="22"/>
      <c r="BP1135" s="22"/>
      <c r="BQ1135" s="22"/>
      <c r="BR1135" s="22"/>
      <c r="BS1135" s="22"/>
      <c r="BT1135" s="22"/>
      <c r="BU1135" s="22"/>
      <c r="BV1135" s="22"/>
      <c r="BW1135" s="22"/>
      <c r="BX1135" s="22"/>
      <c r="BY1135" s="22"/>
      <c r="BZ1135" s="22"/>
      <c r="CA1135" s="22"/>
      <c r="CB1135" s="22"/>
      <c r="CC1135" s="22"/>
      <c r="CD1135" s="22"/>
      <c r="CE1135" s="22"/>
      <c r="CF1135" s="22"/>
      <c r="CG1135" s="22"/>
      <c r="CH1135" s="22"/>
      <c r="CI1135" s="22"/>
      <c r="CJ1135" s="22"/>
      <c r="CK1135" s="22"/>
      <c r="CL1135" s="22"/>
      <c r="CM1135" s="22"/>
      <c r="CN1135" s="22"/>
      <c r="CO1135" s="22"/>
      <c r="CP1135" s="22"/>
      <c r="CQ1135" s="22"/>
      <c r="CR1135" s="22"/>
      <c r="CS1135" s="22"/>
      <c r="CT1135" s="22"/>
      <c r="CU1135" s="22"/>
      <c r="CV1135" s="22"/>
      <c r="CW1135" s="22"/>
      <c r="CX1135" s="22"/>
      <c r="CY1135" s="22"/>
      <c r="CZ1135" s="22"/>
      <c r="DA1135" s="22"/>
      <c r="DB1135" s="22"/>
      <c r="DC1135" s="22"/>
      <c r="DD1135" s="22"/>
    </row>
    <row r="1136" spans="1:108" s="68" customFormat="1" ht="12.75">
      <c r="A1136" s="22"/>
      <c r="B1136" s="22"/>
      <c r="C1136" s="22"/>
      <c r="D1136" s="38"/>
      <c r="E1136" s="22"/>
      <c r="F1136" s="22"/>
      <c r="G1136" s="22"/>
      <c r="H1136" s="67"/>
      <c r="I1136" s="22"/>
      <c r="J1136" s="22"/>
      <c r="K1136" s="22"/>
      <c r="L1136" s="22"/>
      <c r="M1136" s="22"/>
      <c r="N1136" s="22"/>
      <c r="O1136" s="22"/>
      <c r="P1136" s="22"/>
      <c r="Q1136" s="22"/>
      <c r="R1136" s="22"/>
      <c r="S1136" s="22"/>
      <c r="T1136" s="22"/>
      <c r="U1136" s="22"/>
      <c r="V1136" s="22"/>
      <c r="W1136" s="22"/>
      <c r="X1136" s="22"/>
      <c r="Y1136" s="22"/>
      <c r="Z1136" s="22"/>
      <c r="AA1136" s="22"/>
      <c r="AB1136" s="22"/>
      <c r="AC1136" s="22"/>
      <c r="AD1136" s="22"/>
      <c r="AE1136" s="22"/>
      <c r="AF1136" s="22"/>
      <c r="AG1136" s="22"/>
      <c r="AH1136" s="22"/>
      <c r="AI1136" s="22"/>
      <c r="AJ1136" s="22"/>
      <c r="AK1136" s="22"/>
      <c r="AL1136" s="22"/>
      <c r="AM1136" s="22"/>
      <c r="AN1136" s="22"/>
      <c r="AO1136" s="22"/>
      <c r="AP1136" s="22"/>
      <c r="AQ1136" s="22"/>
      <c r="AR1136" s="22"/>
      <c r="AS1136" s="22"/>
      <c r="AT1136" s="22"/>
      <c r="AU1136" s="22"/>
      <c r="AV1136" s="22"/>
      <c r="AW1136" s="22"/>
      <c r="AX1136" s="22"/>
      <c r="AY1136" s="22"/>
      <c r="AZ1136" s="22"/>
      <c r="BA1136" s="22"/>
      <c r="BB1136" s="22"/>
      <c r="BC1136" s="22"/>
      <c r="BD1136" s="22"/>
      <c r="BE1136" s="22"/>
      <c r="BF1136" s="22"/>
      <c r="BG1136" s="22"/>
      <c r="BH1136" s="22"/>
      <c r="BI1136" s="22"/>
      <c r="BJ1136" s="22"/>
      <c r="BK1136" s="22"/>
      <c r="BL1136" s="22"/>
      <c r="BM1136" s="22"/>
      <c r="BN1136" s="22"/>
      <c r="BO1136" s="22"/>
      <c r="BP1136" s="22"/>
      <c r="BQ1136" s="22"/>
      <c r="BR1136" s="22"/>
      <c r="BS1136" s="22"/>
      <c r="BT1136" s="22"/>
      <c r="BU1136" s="22"/>
      <c r="BV1136" s="22"/>
      <c r="BW1136" s="22"/>
      <c r="BX1136" s="22"/>
      <c r="BY1136" s="22"/>
      <c r="BZ1136" s="22"/>
      <c r="CA1136" s="22"/>
      <c r="CB1136" s="22"/>
      <c r="CC1136" s="22"/>
      <c r="CD1136" s="22"/>
      <c r="CE1136" s="22"/>
      <c r="CF1136" s="22"/>
      <c r="CG1136" s="22"/>
      <c r="CH1136" s="22"/>
      <c r="CI1136" s="22"/>
      <c r="CJ1136" s="22"/>
      <c r="CK1136" s="22"/>
      <c r="CL1136" s="22"/>
      <c r="CM1136" s="22"/>
      <c r="CN1136" s="22"/>
      <c r="CO1136" s="22"/>
      <c r="CP1136" s="22"/>
      <c r="CQ1136" s="22"/>
      <c r="CR1136" s="22"/>
      <c r="CS1136" s="22"/>
      <c r="CT1136" s="22"/>
      <c r="CU1136" s="22"/>
      <c r="CV1136" s="22"/>
      <c r="CW1136" s="22"/>
      <c r="CX1136" s="22"/>
      <c r="CY1136" s="22"/>
      <c r="CZ1136" s="22"/>
      <c r="DA1136" s="22"/>
      <c r="DB1136" s="22"/>
      <c r="DC1136" s="22"/>
      <c r="DD1136" s="22"/>
    </row>
    <row r="1137" spans="1:108" s="68" customFormat="1" ht="12.75">
      <c r="A1137" s="22"/>
      <c r="B1137" s="22"/>
      <c r="C1137" s="22"/>
      <c r="D1137" s="38"/>
      <c r="E1137" s="22"/>
      <c r="F1137" s="22"/>
      <c r="G1137" s="22"/>
      <c r="H1137" s="67"/>
      <c r="I1137" s="22"/>
      <c r="J1137" s="22"/>
      <c r="K1137" s="22"/>
      <c r="L1137" s="22"/>
      <c r="M1137" s="22"/>
      <c r="N1137" s="22"/>
      <c r="O1137" s="22"/>
      <c r="P1137" s="22"/>
      <c r="Q1137" s="22"/>
      <c r="R1137" s="22"/>
      <c r="S1137" s="22"/>
      <c r="T1137" s="22"/>
      <c r="U1137" s="22"/>
      <c r="V1137" s="22"/>
      <c r="W1137" s="22"/>
      <c r="X1137" s="22"/>
      <c r="Y1137" s="22"/>
      <c r="Z1137" s="22"/>
      <c r="AA1137" s="22"/>
      <c r="AB1137" s="22"/>
      <c r="AC1137" s="22"/>
      <c r="AD1137" s="22"/>
      <c r="AE1137" s="22"/>
      <c r="AF1137" s="22"/>
      <c r="AG1137" s="22"/>
      <c r="AH1137" s="22"/>
      <c r="AI1137" s="22"/>
      <c r="AJ1137" s="22"/>
      <c r="AK1137" s="22"/>
      <c r="AL1137" s="22"/>
      <c r="AM1137" s="22"/>
      <c r="AN1137" s="22"/>
      <c r="AO1137" s="22"/>
      <c r="AP1137" s="22"/>
      <c r="AQ1137" s="22"/>
      <c r="AR1137" s="22"/>
      <c r="AS1137" s="22"/>
      <c r="AT1137" s="22"/>
      <c r="AU1137" s="22"/>
      <c r="AV1137" s="22"/>
      <c r="AW1137" s="22"/>
      <c r="AX1137" s="22"/>
      <c r="AY1137" s="22"/>
      <c r="AZ1137" s="22"/>
      <c r="BA1137" s="22"/>
      <c r="BB1137" s="22"/>
      <c r="BC1137" s="22"/>
      <c r="BD1137" s="22"/>
      <c r="BE1137" s="22"/>
      <c r="BF1137" s="22"/>
      <c r="BG1137" s="22"/>
      <c r="BH1137" s="22"/>
      <c r="BI1137" s="22"/>
      <c r="BJ1137" s="22"/>
      <c r="BK1137" s="22"/>
      <c r="BL1137" s="22"/>
      <c r="BM1137" s="22"/>
      <c r="BN1137" s="22"/>
      <c r="BO1137" s="22"/>
      <c r="BP1137" s="22"/>
      <c r="BQ1137" s="22"/>
      <c r="BR1137" s="22"/>
      <c r="BS1137" s="22"/>
      <c r="BT1137" s="22"/>
      <c r="BU1137" s="22"/>
      <c r="BV1137" s="22"/>
      <c r="BW1137" s="22"/>
      <c r="BX1137" s="22"/>
      <c r="BY1137" s="22"/>
      <c r="BZ1137" s="22"/>
      <c r="CA1137" s="22"/>
      <c r="CB1137" s="22"/>
      <c r="CC1137" s="22"/>
      <c r="CD1137" s="22"/>
      <c r="CE1137" s="22"/>
      <c r="CF1137" s="22"/>
      <c r="CG1137" s="22"/>
      <c r="CH1137" s="22"/>
      <c r="CI1137" s="22"/>
      <c r="CJ1137" s="22"/>
      <c r="CK1137" s="22"/>
      <c r="CL1137" s="22"/>
      <c r="CM1137" s="22"/>
      <c r="CN1137" s="22"/>
      <c r="CO1137" s="22"/>
      <c r="CP1137" s="22"/>
      <c r="CQ1137" s="22"/>
      <c r="CR1137" s="22"/>
      <c r="CS1137" s="22"/>
      <c r="CT1137" s="22"/>
      <c r="CU1137" s="22"/>
      <c r="CV1137" s="22"/>
      <c r="CW1137" s="22"/>
      <c r="CX1137" s="22"/>
      <c r="CY1137" s="22"/>
      <c r="CZ1137" s="22"/>
      <c r="DA1137" s="22"/>
      <c r="DB1137" s="22"/>
      <c r="DC1137" s="22"/>
      <c r="DD1137" s="22"/>
    </row>
    <row r="1138" spans="1:108" s="68" customFormat="1" ht="12.75">
      <c r="A1138" s="22"/>
      <c r="B1138" s="22"/>
      <c r="C1138" s="22"/>
      <c r="D1138" s="38"/>
      <c r="E1138" s="22"/>
      <c r="F1138" s="22"/>
      <c r="G1138" s="22"/>
      <c r="H1138" s="67"/>
      <c r="I1138" s="22"/>
      <c r="J1138" s="22"/>
      <c r="K1138" s="22"/>
      <c r="L1138" s="22"/>
      <c r="M1138" s="22"/>
      <c r="N1138" s="22"/>
      <c r="O1138" s="22"/>
      <c r="P1138" s="22"/>
      <c r="Q1138" s="22"/>
      <c r="R1138" s="22"/>
      <c r="S1138" s="22"/>
      <c r="T1138" s="22"/>
      <c r="U1138" s="22"/>
      <c r="V1138" s="22"/>
      <c r="W1138" s="22"/>
      <c r="X1138" s="22"/>
      <c r="Y1138" s="22"/>
      <c r="Z1138" s="22"/>
      <c r="AA1138" s="22"/>
      <c r="AB1138" s="22"/>
      <c r="AC1138" s="22"/>
      <c r="AD1138" s="22"/>
      <c r="AE1138" s="22"/>
      <c r="AF1138" s="22"/>
      <c r="AG1138" s="22"/>
      <c r="AH1138" s="22"/>
      <c r="AI1138" s="22"/>
      <c r="AJ1138" s="22"/>
      <c r="AK1138" s="22"/>
      <c r="AL1138" s="22"/>
      <c r="AM1138" s="22"/>
      <c r="AN1138" s="22"/>
      <c r="AO1138" s="22"/>
      <c r="AP1138" s="22"/>
      <c r="AQ1138" s="22"/>
      <c r="AR1138" s="22"/>
      <c r="AS1138" s="22"/>
      <c r="AT1138" s="22"/>
      <c r="AU1138" s="22"/>
      <c r="AV1138" s="22"/>
      <c r="AW1138" s="22"/>
      <c r="AX1138" s="22"/>
      <c r="AY1138" s="22"/>
      <c r="AZ1138" s="22"/>
      <c r="BA1138" s="22"/>
      <c r="BB1138" s="22"/>
      <c r="BC1138" s="22"/>
      <c r="BD1138" s="22"/>
      <c r="BE1138" s="22"/>
      <c r="BF1138" s="22"/>
      <c r="BG1138" s="22"/>
      <c r="BH1138" s="22"/>
      <c r="BI1138" s="22"/>
      <c r="BJ1138" s="22"/>
      <c r="BK1138" s="22"/>
      <c r="BL1138" s="22"/>
      <c r="BM1138" s="22"/>
      <c r="BN1138" s="22"/>
      <c r="BO1138" s="22"/>
      <c r="BP1138" s="22"/>
      <c r="BQ1138" s="22"/>
      <c r="BR1138" s="22"/>
      <c r="BS1138" s="22"/>
      <c r="BT1138" s="22"/>
      <c r="BU1138" s="22"/>
      <c r="BV1138" s="22"/>
      <c r="BW1138" s="22"/>
      <c r="BX1138" s="22"/>
      <c r="BY1138" s="22"/>
      <c r="BZ1138" s="22"/>
      <c r="CA1138" s="22"/>
      <c r="CB1138" s="22"/>
      <c r="CC1138" s="22"/>
      <c r="CD1138" s="22"/>
      <c r="CE1138" s="22"/>
      <c r="CF1138" s="22"/>
      <c r="CG1138" s="22"/>
      <c r="CH1138" s="22"/>
      <c r="CI1138" s="22"/>
      <c r="CJ1138" s="22"/>
      <c r="CK1138" s="22"/>
      <c r="CL1138" s="22"/>
      <c r="CM1138" s="22"/>
      <c r="CN1138" s="22"/>
      <c r="CO1138" s="22"/>
      <c r="CP1138" s="22"/>
      <c r="CQ1138" s="22"/>
      <c r="CR1138" s="22"/>
      <c r="CS1138" s="22"/>
      <c r="CT1138" s="22"/>
      <c r="CU1138" s="22"/>
      <c r="CV1138" s="22"/>
      <c r="CW1138" s="22"/>
      <c r="CX1138" s="22"/>
      <c r="CY1138" s="22"/>
      <c r="CZ1138" s="22"/>
      <c r="DA1138" s="22"/>
      <c r="DB1138" s="22"/>
      <c r="DC1138" s="22"/>
      <c r="DD1138" s="22"/>
    </row>
    <row r="1139" spans="1:108" s="68" customFormat="1" ht="12.75">
      <c r="A1139" s="22"/>
      <c r="B1139" s="22"/>
      <c r="C1139" s="22"/>
      <c r="D1139" s="38"/>
      <c r="E1139" s="22"/>
      <c r="F1139" s="22"/>
      <c r="G1139" s="22"/>
      <c r="H1139" s="67"/>
      <c r="I1139" s="22"/>
      <c r="J1139" s="22"/>
      <c r="K1139" s="22"/>
      <c r="L1139" s="22"/>
      <c r="M1139" s="22"/>
      <c r="N1139" s="22"/>
      <c r="O1139" s="22"/>
      <c r="P1139" s="22"/>
      <c r="Q1139" s="22"/>
      <c r="R1139" s="22"/>
      <c r="S1139" s="22"/>
      <c r="T1139" s="22"/>
      <c r="U1139" s="22"/>
      <c r="V1139" s="22"/>
      <c r="W1139" s="22"/>
      <c r="X1139" s="22"/>
      <c r="Y1139" s="22"/>
      <c r="Z1139" s="22"/>
      <c r="AA1139" s="22"/>
      <c r="AB1139" s="22"/>
      <c r="AC1139" s="22"/>
      <c r="AD1139" s="22"/>
      <c r="AE1139" s="22"/>
      <c r="AF1139" s="22"/>
      <c r="AG1139" s="22"/>
      <c r="AH1139" s="22"/>
      <c r="AI1139" s="22"/>
      <c r="AJ1139" s="22"/>
      <c r="AK1139" s="22"/>
      <c r="AL1139" s="22"/>
      <c r="AM1139" s="22"/>
      <c r="AN1139" s="22"/>
      <c r="AO1139" s="22"/>
      <c r="AP1139" s="22"/>
      <c r="AQ1139" s="22"/>
      <c r="AR1139" s="22"/>
      <c r="AS1139" s="22"/>
      <c r="AT1139" s="22"/>
      <c r="AU1139" s="22"/>
      <c r="AV1139" s="22"/>
      <c r="AW1139" s="22"/>
      <c r="AX1139" s="22"/>
      <c r="AY1139" s="22"/>
      <c r="AZ1139" s="22"/>
      <c r="BA1139" s="22"/>
      <c r="BB1139" s="22"/>
      <c r="BC1139" s="22"/>
      <c r="BD1139" s="22"/>
      <c r="BE1139" s="22"/>
      <c r="BF1139" s="22"/>
      <c r="BG1139" s="22"/>
      <c r="BH1139" s="22"/>
      <c r="BI1139" s="22"/>
      <c r="BJ1139" s="22"/>
      <c r="BK1139" s="22"/>
      <c r="BL1139" s="22"/>
      <c r="BM1139" s="22"/>
      <c r="BN1139" s="22"/>
      <c r="BO1139" s="22"/>
      <c r="BP1139" s="22"/>
      <c r="BQ1139" s="22"/>
      <c r="BR1139" s="22"/>
      <c r="BS1139" s="22"/>
      <c r="BT1139" s="22"/>
      <c r="BU1139" s="22"/>
      <c r="BV1139" s="22"/>
      <c r="BW1139" s="22"/>
      <c r="BX1139" s="22"/>
      <c r="BY1139" s="22"/>
      <c r="BZ1139" s="22"/>
      <c r="CA1139" s="22"/>
      <c r="CB1139" s="22"/>
      <c r="CC1139" s="22"/>
      <c r="CD1139" s="22"/>
      <c r="CE1139" s="22"/>
      <c r="CF1139" s="22"/>
      <c r="CG1139" s="22"/>
      <c r="CH1139" s="22"/>
      <c r="CI1139" s="22"/>
      <c r="CJ1139" s="22"/>
      <c r="CK1139" s="22"/>
      <c r="CL1139" s="22"/>
      <c r="CM1139" s="22"/>
      <c r="CN1139" s="22"/>
      <c r="CO1139" s="22"/>
      <c r="CP1139" s="22"/>
      <c r="CQ1139" s="22"/>
      <c r="CR1139" s="22"/>
      <c r="CS1139" s="22"/>
      <c r="CT1139" s="22"/>
      <c r="CU1139" s="22"/>
      <c r="CV1139" s="22"/>
      <c r="CW1139" s="22"/>
      <c r="CX1139" s="22"/>
      <c r="CY1139" s="22"/>
      <c r="CZ1139" s="22"/>
      <c r="DA1139" s="22"/>
      <c r="DB1139" s="22"/>
      <c r="DC1139" s="22"/>
      <c r="DD1139" s="22"/>
    </row>
    <row r="1140" spans="1:108" s="68" customFormat="1" ht="12.75">
      <c r="A1140" s="22"/>
      <c r="B1140" s="22"/>
      <c r="C1140" s="22"/>
      <c r="D1140" s="38"/>
      <c r="E1140" s="22"/>
      <c r="F1140" s="22"/>
      <c r="G1140" s="22"/>
      <c r="H1140" s="67"/>
      <c r="I1140" s="22"/>
      <c r="J1140" s="22"/>
      <c r="K1140" s="22"/>
      <c r="L1140" s="22"/>
      <c r="M1140" s="22"/>
      <c r="N1140" s="22"/>
      <c r="O1140" s="22"/>
      <c r="P1140" s="22"/>
      <c r="Q1140" s="22"/>
      <c r="R1140" s="22"/>
      <c r="S1140" s="22"/>
      <c r="T1140" s="22"/>
      <c r="U1140" s="22"/>
      <c r="V1140" s="22"/>
      <c r="W1140" s="22"/>
      <c r="X1140" s="22"/>
      <c r="Y1140" s="22"/>
      <c r="Z1140" s="22"/>
      <c r="AA1140" s="22"/>
      <c r="AB1140" s="22"/>
      <c r="AC1140" s="22"/>
      <c r="AD1140" s="22"/>
      <c r="AE1140" s="22"/>
      <c r="AF1140" s="22"/>
      <c r="AG1140" s="22"/>
      <c r="AH1140" s="22"/>
      <c r="AI1140" s="22"/>
      <c r="AJ1140" s="22"/>
      <c r="AK1140" s="22"/>
      <c r="AL1140" s="22"/>
      <c r="AM1140" s="22"/>
      <c r="AN1140" s="22"/>
      <c r="AO1140" s="22"/>
      <c r="AP1140" s="22"/>
      <c r="AQ1140" s="22"/>
      <c r="AR1140" s="22"/>
      <c r="AS1140" s="22"/>
      <c r="AT1140" s="22"/>
      <c r="AU1140" s="22"/>
      <c r="AV1140" s="22"/>
      <c r="AW1140" s="22"/>
      <c r="AX1140" s="22"/>
      <c r="AY1140" s="22"/>
      <c r="AZ1140" s="22"/>
      <c r="BA1140" s="22"/>
      <c r="BB1140" s="22"/>
      <c r="BC1140" s="22"/>
      <c r="BD1140" s="22"/>
      <c r="BE1140" s="22"/>
      <c r="BF1140" s="22"/>
      <c r="BG1140" s="22"/>
      <c r="BH1140" s="22"/>
      <c r="BI1140" s="22"/>
      <c r="BJ1140" s="22"/>
      <c r="BK1140" s="22"/>
      <c r="BL1140" s="22"/>
      <c r="BM1140" s="22"/>
      <c r="BN1140" s="22"/>
      <c r="BO1140" s="22"/>
      <c r="BP1140" s="22"/>
      <c r="BQ1140" s="22"/>
      <c r="BR1140" s="22"/>
      <c r="BS1140" s="22"/>
      <c r="BT1140" s="22"/>
      <c r="BU1140" s="22"/>
      <c r="BV1140" s="22"/>
      <c r="BW1140" s="22"/>
      <c r="BX1140" s="22"/>
      <c r="BY1140" s="22"/>
      <c r="BZ1140" s="22"/>
      <c r="CA1140" s="22"/>
      <c r="CB1140" s="22"/>
      <c r="CC1140" s="22"/>
      <c r="CD1140" s="22"/>
      <c r="CE1140" s="22"/>
      <c r="CF1140" s="22"/>
      <c r="CG1140" s="22"/>
      <c r="CH1140" s="22"/>
      <c r="CI1140" s="22"/>
      <c r="CJ1140" s="22"/>
      <c r="CK1140" s="22"/>
      <c r="CL1140" s="22"/>
      <c r="CM1140" s="22"/>
      <c r="CN1140" s="22"/>
      <c r="CO1140" s="22"/>
      <c r="CP1140" s="22"/>
      <c r="CQ1140" s="22"/>
      <c r="CR1140" s="22"/>
      <c r="CS1140" s="22"/>
      <c r="CT1140" s="22"/>
      <c r="CU1140" s="22"/>
      <c r="CV1140" s="22"/>
      <c r="CW1140" s="22"/>
      <c r="CX1140" s="22"/>
      <c r="CY1140" s="22"/>
      <c r="CZ1140" s="22"/>
      <c r="DA1140" s="22"/>
      <c r="DB1140" s="22"/>
      <c r="DC1140" s="22"/>
      <c r="DD1140" s="22"/>
    </row>
    <row r="1141" spans="1:108" s="68" customFormat="1" ht="12.75">
      <c r="A1141" s="22"/>
      <c r="B1141" s="22"/>
      <c r="C1141" s="22"/>
      <c r="D1141" s="38"/>
      <c r="E1141" s="22"/>
      <c r="F1141" s="22"/>
      <c r="G1141" s="22"/>
      <c r="H1141" s="67"/>
      <c r="I1141" s="22"/>
      <c r="J1141" s="22"/>
      <c r="K1141" s="22"/>
      <c r="L1141" s="22"/>
      <c r="M1141" s="22"/>
      <c r="N1141" s="22"/>
      <c r="O1141" s="22"/>
      <c r="P1141" s="22"/>
      <c r="Q1141" s="22"/>
      <c r="R1141" s="22"/>
      <c r="S1141" s="22"/>
      <c r="T1141" s="22"/>
      <c r="U1141" s="22"/>
      <c r="V1141" s="22"/>
      <c r="W1141" s="22"/>
      <c r="X1141" s="22"/>
      <c r="Y1141" s="22"/>
      <c r="Z1141" s="22"/>
      <c r="AA1141" s="22"/>
      <c r="AB1141" s="22"/>
      <c r="AC1141" s="22"/>
      <c r="AD1141" s="22"/>
      <c r="AE1141" s="22"/>
      <c r="AF1141" s="22"/>
      <c r="AG1141" s="22"/>
      <c r="AH1141" s="22"/>
      <c r="AI1141" s="22"/>
      <c r="AJ1141" s="22"/>
      <c r="AK1141" s="22"/>
      <c r="AL1141" s="22"/>
      <c r="AM1141" s="22"/>
      <c r="AN1141" s="22"/>
      <c r="AO1141" s="22"/>
      <c r="AP1141" s="22"/>
      <c r="AQ1141" s="22"/>
      <c r="AR1141" s="22"/>
      <c r="AS1141" s="22"/>
      <c r="AT1141" s="22"/>
      <c r="AU1141" s="22"/>
      <c r="AV1141" s="22"/>
      <c r="AW1141" s="22"/>
      <c r="AX1141" s="22"/>
      <c r="AY1141" s="22"/>
      <c r="AZ1141" s="22"/>
      <c r="BA1141" s="22"/>
      <c r="BB1141" s="22"/>
      <c r="BC1141" s="22"/>
      <c r="BD1141" s="22"/>
      <c r="BE1141" s="22"/>
      <c r="BF1141" s="22"/>
      <c r="BG1141" s="22"/>
      <c r="BH1141" s="22"/>
      <c r="BI1141" s="22"/>
      <c r="BJ1141" s="22"/>
      <c r="BK1141" s="22"/>
      <c r="BL1141" s="22"/>
      <c r="BM1141" s="22"/>
      <c r="BN1141" s="22"/>
      <c r="BO1141" s="22"/>
      <c r="BP1141" s="22"/>
      <c r="BQ1141" s="22"/>
      <c r="BR1141" s="22"/>
      <c r="BS1141" s="22"/>
      <c r="BT1141" s="22"/>
      <c r="BU1141" s="22"/>
      <c r="BV1141" s="22"/>
      <c r="BW1141" s="22"/>
      <c r="BX1141" s="22"/>
      <c r="BY1141" s="22"/>
      <c r="BZ1141" s="22"/>
      <c r="CA1141" s="22"/>
      <c r="CB1141" s="22"/>
      <c r="CC1141" s="22"/>
      <c r="CD1141" s="22"/>
      <c r="CE1141" s="22"/>
      <c r="CF1141" s="22"/>
      <c r="CG1141" s="22"/>
      <c r="CH1141" s="22"/>
      <c r="CI1141" s="22"/>
      <c r="CJ1141" s="22"/>
      <c r="CK1141" s="22"/>
      <c r="CL1141" s="22"/>
      <c r="CM1141" s="22"/>
      <c r="CN1141" s="22"/>
      <c r="CO1141" s="22"/>
      <c r="CP1141" s="22"/>
      <c r="CQ1141" s="22"/>
      <c r="CR1141" s="22"/>
      <c r="CS1141" s="22"/>
      <c r="CT1141" s="22"/>
      <c r="CU1141" s="22"/>
      <c r="CV1141" s="22"/>
      <c r="CW1141" s="22"/>
      <c r="CX1141" s="22"/>
      <c r="CY1141" s="22"/>
      <c r="CZ1141" s="22"/>
      <c r="DA1141" s="22"/>
      <c r="DB1141" s="22"/>
      <c r="DC1141" s="22"/>
      <c r="DD1141" s="22"/>
    </row>
    <row r="1142" spans="1:108" s="68" customFormat="1" ht="12.75">
      <c r="A1142" s="22"/>
      <c r="B1142" s="22"/>
      <c r="C1142" s="22"/>
      <c r="D1142" s="38"/>
      <c r="E1142" s="22"/>
      <c r="F1142" s="22"/>
      <c r="G1142" s="22"/>
      <c r="H1142" s="67"/>
      <c r="I1142" s="22"/>
      <c r="J1142" s="22"/>
      <c r="K1142" s="22"/>
      <c r="L1142" s="22"/>
      <c r="M1142" s="22"/>
      <c r="N1142" s="22"/>
      <c r="O1142" s="22"/>
      <c r="P1142" s="22"/>
      <c r="Q1142" s="22"/>
      <c r="R1142" s="22"/>
      <c r="S1142" s="22"/>
      <c r="T1142" s="22"/>
      <c r="U1142" s="22"/>
      <c r="V1142" s="22"/>
      <c r="W1142" s="22"/>
      <c r="X1142" s="22"/>
      <c r="Y1142" s="22"/>
      <c r="Z1142" s="22"/>
      <c r="AA1142" s="22"/>
      <c r="AB1142" s="22"/>
      <c r="AC1142" s="22"/>
      <c r="AD1142" s="22"/>
      <c r="AE1142" s="22"/>
      <c r="AF1142" s="22"/>
      <c r="AG1142" s="22"/>
      <c r="AH1142" s="22"/>
      <c r="AI1142" s="22"/>
      <c r="AJ1142" s="22"/>
      <c r="AK1142" s="22"/>
      <c r="AL1142" s="22"/>
      <c r="AM1142" s="22"/>
      <c r="AN1142" s="22"/>
      <c r="AO1142" s="22"/>
      <c r="AP1142" s="22"/>
      <c r="AQ1142" s="22"/>
      <c r="AR1142" s="22"/>
      <c r="AS1142" s="22"/>
      <c r="AT1142" s="22"/>
      <c r="AU1142" s="22"/>
      <c r="AV1142" s="22"/>
      <c r="AW1142" s="22"/>
      <c r="AX1142" s="22"/>
      <c r="AY1142" s="22"/>
      <c r="AZ1142" s="22"/>
      <c r="BA1142" s="22"/>
      <c r="BB1142" s="22"/>
      <c r="BC1142" s="22"/>
      <c r="BD1142" s="22"/>
      <c r="BE1142" s="22"/>
      <c r="BF1142" s="22"/>
      <c r="BG1142" s="22"/>
      <c r="BH1142" s="22"/>
      <c r="BI1142" s="22"/>
      <c r="BJ1142" s="22"/>
      <c r="BK1142" s="22"/>
      <c r="BL1142" s="22"/>
      <c r="BM1142" s="22"/>
      <c r="BN1142" s="22"/>
      <c r="BO1142" s="22"/>
      <c r="BP1142" s="22"/>
      <c r="BQ1142" s="22"/>
      <c r="BR1142" s="22"/>
      <c r="BS1142" s="22"/>
      <c r="BT1142" s="22"/>
      <c r="BU1142" s="22"/>
      <c r="BV1142" s="22"/>
      <c r="BW1142" s="22"/>
      <c r="BX1142" s="22"/>
      <c r="BY1142" s="22"/>
      <c r="BZ1142" s="22"/>
      <c r="CA1142" s="22"/>
      <c r="CB1142" s="22"/>
      <c r="CC1142" s="22"/>
      <c r="CD1142" s="22"/>
      <c r="CE1142" s="22"/>
      <c r="CF1142" s="22"/>
      <c r="CG1142" s="22"/>
      <c r="CH1142" s="22"/>
      <c r="CI1142" s="22"/>
      <c r="CJ1142" s="22"/>
      <c r="CK1142" s="22"/>
      <c r="CL1142" s="22"/>
      <c r="CM1142" s="22"/>
      <c r="CN1142" s="22"/>
      <c r="CO1142" s="22"/>
      <c r="CP1142" s="22"/>
      <c r="CQ1142" s="22"/>
      <c r="CR1142" s="22"/>
      <c r="CS1142" s="22"/>
      <c r="CT1142" s="22"/>
      <c r="CU1142" s="22"/>
      <c r="CV1142" s="22"/>
      <c r="CW1142" s="22"/>
      <c r="CX1142" s="22"/>
      <c r="CY1142" s="22"/>
      <c r="CZ1142" s="22"/>
      <c r="DA1142" s="22"/>
      <c r="DB1142" s="22"/>
      <c r="DC1142" s="22"/>
      <c r="DD1142" s="22"/>
    </row>
    <row r="1143" spans="1:108" s="68" customFormat="1" ht="12.75">
      <c r="A1143" s="22"/>
      <c r="B1143" s="22"/>
      <c r="C1143" s="22"/>
      <c r="D1143" s="38"/>
      <c r="E1143" s="22"/>
      <c r="F1143" s="22"/>
      <c r="G1143" s="22"/>
      <c r="H1143" s="67"/>
      <c r="I1143" s="22"/>
      <c r="J1143" s="22"/>
      <c r="K1143" s="22"/>
      <c r="L1143" s="22"/>
      <c r="M1143" s="22"/>
      <c r="N1143" s="22"/>
      <c r="O1143" s="22"/>
      <c r="P1143" s="22"/>
      <c r="Q1143" s="22"/>
      <c r="R1143" s="22"/>
      <c r="S1143" s="22"/>
      <c r="T1143" s="22"/>
      <c r="U1143" s="22"/>
      <c r="V1143" s="22"/>
      <c r="W1143" s="22"/>
      <c r="X1143" s="22"/>
      <c r="Y1143" s="22"/>
      <c r="Z1143" s="22"/>
      <c r="AA1143" s="22"/>
      <c r="AB1143" s="22"/>
      <c r="AC1143" s="22"/>
      <c r="AD1143" s="22"/>
      <c r="AE1143" s="22"/>
      <c r="AF1143" s="22"/>
      <c r="AG1143" s="22"/>
      <c r="AH1143" s="22"/>
      <c r="AI1143" s="22"/>
      <c r="AJ1143" s="22"/>
      <c r="AK1143" s="22"/>
      <c r="AL1143" s="22"/>
      <c r="AM1143" s="22"/>
      <c r="AN1143" s="22"/>
      <c r="AO1143" s="22"/>
      <c r="AP1143" s="22"/>
      <c r="AQ1143" s="22"/>
      <c r="AR1143" s="22"/>
      <c r="AS1143" s="22"/>
      <c r="AT1143" s="22"/>
      <c r="AU1143" s="22"/>
      <c r="AV1143" s="22"/>
      <c r="AW1143" s="22"/>
      <c r="AX1143" s="22"/>
      <c r="AY1143" s="22"/>
      <c r="AZ1143" s="22"/>
      <c r="BA1143" s="22"/>
      <c r="BB1143" s="22"/>
      <c r="BC1143" s="22"/>
      <c r="BD1143" s="22"/>
      <c r="BE1143" s="22"/>
      <c r="BF1143" s="22"/>
      <c r="BG1143" s="22"/>
      <c r="BH1143" s="22"/>
      <c r="BI1143" s="22"/>
      <c r="BJ1143" s="22"/>
      <c r="BK1143" s="22"/>
      <c r="BL1143" s="22"/>
      <c r="BM1143" s="22"/>
      <c r="BN1143" s="22"/>
      <c r="BO1143" s="22"/>
      <c r="BP1143" s="22"/>
      <c r="BQ1143" s="22"/>
      <c r="BR1143" s="22"/>
      <c r="BS1143" s="22"/>
      <c r="BT1143" s="22"/>
      <c r="BU1143" s="22"/>
      <c r="BV1143" s="22"/>
      <c r="BW1143" s="22"/>
      <c r="BX1143" s="22"/>
      <c r="BY1143" s="22"/>
      <c r="BZ1143" s="22"/>
      <c r="CA1143" s="22"/>
      <c r="CB1143" s="22"/>
      <c r="CC1143" s="22"/>
      <c r="CD1143" s="22"/>
      <c r="CE1143" s="22"/>
      <c r="CF1143" s="22"/>
      <c r="CG1143" s="22"/>
      <c r="CH1143" s="22"/>
      <c r="CI1143" s="22"/>
      <c r="CJ1143" s="22"/>
      <c r="CK1143" s="22"/>
      <c r="CL1143" s="22"/>
      <c r="CM1143" s="22"/>
      <c r="CN1143" s="22"/>
      <c r="CO1143" s="22"/>
      <c r="CP1143" s="22"/>
      <c r="CQ1143" s="22"/>
      <c r="CR1143" s="22"/>
      <c r="CS1143" s="22"/>
      <c r="CT1143" s="22"/>
      <c r="CU1143" s="22"/>
      <c r="CV1143" s="22"/>
      <c r="CW1143" s="22"/>
      <c r="CX1143" s="22"/>
      <c r="CY1143" s="22"/>
      <c r="CZ1143" s="22"/>
      <c r="DA1143" s="22"/>
      <c r="DB1143" s="22"/>
      <c r="DC1143" s="22"/>
      <c r="DD1143" s="22"/>
    </row>
    <row r="1144" spans="1:108" s="68" customFormat="1" ht="12.75">
      <c r="A1144" s="22"/>
      <c r="B1144" s="22"/>
      <c r="C1144" s="22"/>
      <c r="D1144" s="38"/>
      <c r="E1144" s="22"/>
      <c r="F1144" s="22"/>
      <c r="G1144" s="22"/>
      <c r="H1144" s="67"/>
      <c r="I1144" s="22"/>
      <c r="J1144" s="22"/>
      <c r="K1144" s="22"/>
      <c r="L1144" s="22"/>
      <c r="M1144" s="22"/>
      <c r="N1144" s="22"/>
      <c r="O1144" s="22"/>
      <c r="P1144" s="22"/>
      <c r="Q1144" s="22"/>
      <c r="R1144" s="22"/>
      <c r="S1144" s="22"/>
      <c r="T1144" s="22"/>
      <c r="U1144" s="22"/>
      <c r="V1144" s="22"/>
      <c r="W1144" s="22"/>
      <c r="X1144" s="22"/>
      <c r="Y1144" s="22"/>
      <c r="Z1144" s="22"/>
      <c r="AA1144" s="22"/>
      <c r="AB1144" s="22"/>
      <c r="AC1144" s="22"/>
      <c r="AD1144" s="22"/>
      <c r="AE1144" s="22"/>
      <c r="AF1144" s="22"/>
      <c r="AG1144" s="22"/>
      <c r="AH1144" s="22"/>
      <c r="AI1144" s="22"/>
      <c r="AJ1144" s="22"/>
      <c r="AK1144" s="22"/>
      <c r="AL1144" s="22"/>
      <c r="AM1144" s="22"/>
      <c r="AN1144" s="22"/>
      <c r="AO1144" s="22"/>
      <c r="AP1144" s="22"/>
      <c r="AQ1144" s="22"/>
      <c r="AR1144" s="22"/>
      <c r="AS1144" s="22"/>
      <c r="AT1144" s="22"/>
      <c r="AU1144" s="22"/>
      <c r="AV1144" s="22"/>
      <c r="AW1144" s="22"/>
      <c r="AX1144" s="22"/>
      <c r="AY1144" s="22"/>
      <c r="AZ1144" s="22"/>
      <c r="BA1144" s="22"/>
      <c r="BB1144" s="22"/>
      <c r="BC1144" s="22"/>
      <c r="BD1144" s="22"/>
      <c r="BE1144" s="22"/>
      <c r="BF1144" s="22"/>
      <c r="BG1144" s="22"/>
      <c r="BH1144" s="22"/>
      <c r="BI1144" s="22"/>
      <c r="BJ1144" s="22"/>
      <c r="BK1144" s="22"/>
      <c r="BL1144" s="22"/>
      <c r="BM1144" s="22"/>
      <c r="BN1144" s="22"/>
      <c r="BO1144" s="22"/>
      <c r="BP1144" s="22"/>
      <c r="BQ1144" s="22"/>
      <c r="BR1144" s="22"/>
      <c r="BS1144" s="22"/>
      <c r="BT1144" s="22"/>
      <c r="BU1144" s="22"/>
      <c r="BV1144" s="22"/>
      <c r="BW1144" s="22"/>
      <c r="BX1144" s="22"/>
      <c r="BY1144" s="22"/>
      <c r="BZ1144" s="22"/>
      <c r="CA1144" s="22"/>
      <c r="CB1144" s="22"/>
      <c r="CC1144" s="22"/>
      <c r="CD1144" s="22"/>
      <c r="CE1144" s="22"/>
      <c r="CF1144" s="22"/>
      <c r="CG1144" s="22"/>
      <c r="CH1144" s="22"/>
      <c r="CI1144" s="22"/>
      <c r="CJ1144" s="22"/>
      <c r="CK1144" s="22"/>
      <c r="CL1144" s="22"/>
      <c r="CM1144" s="22"/>
      <c r="CN1144" s="22"/>
      <c r="CO1144" s="22"/>
      <c r="CP1144" s="22"/>
      <c r="CQ1144" s="22"/>
      <c r="CR1144" s="22"/>
      <c r="CS1144" s="22"/>
      <c r="CT1144" s="22"/>
      <c r="CU1144" s="22"/>
      <c r="CV1144" s="22"/>
      <c r="CW1144" s="22"/>
      <c r="CX1144" s="22"/>
      <c r="CY1144" s="22"/>
      <c r="CZ1144" s="22"/>
      <c r="DA1144" s="22"/>
      <c r="DB1144" s="22"/>
      <c r="DC1144" s="22"/>
      <c r="DD1144" s="22"/>
    </row>
    <row r="1145" spans="1:108" s="68" customFormat="1" ht="12.75">
      <c r="A1145" s="22"/>
      <c r="B1145" s="22"/>
      <c r="C1145" s="22"/>
      <c r="D1145" s="38"/>
      <c r="E1145" s="22"/>
      <c r="F1145" s="22"/>
      <c r="G1145" s="22"/>
      <c r="H1145" s="67"/>
      <c r="I1145" s="22"/>
      <c r="J1145" s="22"/>
      <c r="K1145" s="22"/>
      <c r="L1145" s="22"/>
      <c r="M1145" s="22"/>
      <c r="N1145" s="22"/>
      <c r="O1145" s="22"/>
      <c r="P1145" s="22"/>
      <c r="Q1145" s="22"/>
      <c r="R1145" s="22"/>
      <c r="S1145" s="22"/>
      <c r="T1145" s="22"/>
      <c r="U1145" s="22"/>
      <c r="V1145" s="22"/>
      <c r="W1145" s="22"/>
      <c r="X1145" s="22"/>
      <c r="Y1145" s="22"/>
      <c r="Z1145" s="22"/>
      <c r="AA1145" s="22"/>
      <c r="AB1145" s="22"/>
      <c r="AC1145" s="22"/>
      <c r="AD1145" s="22"/>
      <c r="AE1145" s="22"/>
      <c r="AF1145" s="22"/>
      <c r="AG1145" s="22"/>
      <c r="AH1145" s="22"/>
      <c r="AI1145" s="22"/>
      <c r="AJ1145" s="22"/>
      <c r="AK1145" s="22"/>
      <c r="AL1145" s="22"/>
      <c r="AM1145" s="22"/>
      <c r="AN1145" s="22"/>
      <c r="AO1145" s="22"/>
      <c r="AP1145" s="22"/>
      <c r="AQ1145" s="22"/>
      <c r="AR1145" s="22"/>
      <c r="AS1145" s="22"/>
      <c r="AT1145" s="22"/>
      <c r="AU1145" s="22"/>
      <c r="AV1145" s="22"/>
      <c r="AW1145" s="22"/>
      <c r="AX1145" s="22"/>
      <c r="AY1145" s="22"/>
      <c r="AZ1145" s="22"/>
      <c r="BA1145" s="22"/>
      <c r="BB1145" s="22"/>
      <c r="BC1145" s="22"/>
      <c r="BD1145" s="22"/>
      <c r="BE1145" s="22"/>
      <c r="BF1145" s="22"/>
      <c r="BG1145" s="22"/>
      <c r="BH1145" s="22"/>
      <c r="BI1145" s="22"/>
      <c r="BJ1145" s="22"/>
      <c r="BK1145" s="22"/>
      <c r="BL1145" s="22"/>
      <c r="BM1145" s="22"/>
      <c r="BN1145" s="22"/>
      <c r="BO1145" s="22"/>
      <c r="BP1145" s="22"/>
      <c r="BQ1145" s="22"/>
      <c r="BR1145" s="22"/>
      <c r="BS1145" s="22"/>
      <c r="BT1145" s="22"/>
      <c r="BU1145" s="22"/>
      <c r="BV1145" s="22"/>
      <c r="BW1145" s="22"/>
      <c r="BX1145" s="22"/>
      <c r="BY1145" s="22"/>
      <c r="BZ1145" s="22"/>
      <c r="CA1145" s="22"/>
      <c r="CB1145" s="22"/>
      <c r="CC1145" s="22"/>
      <c r="CD1145" s="22"/>
      <c r="CE1145" s="22"/>
      <c r="CF1145" s="22"/>
      <c r="CG1145" s="22"/>
      <c r="CH1145" s="22"/>
      <c r="CI1145" s="22"/>
      <c r="CJ1145" s="22"/>
      <c r="CK1145" s="22"/>
      <c r="CL1145" s="22"/>
      <c r="CM1145" s="22"/>
      <c r="CN1145" s="22"/>
      <c r="CO1145" s="22"/>
      <c r="CP1145" s="22"/>
      <c r="CQ1145" s="22"/>
      <c r="CR1145" s="22"/>
      <c r="CS1145" s="22"/>
      <c r="CT1145" s="22"/>
      <c r="CU1145" s="22"/>
      <c r="CV1145" s="22"/>
      <c r="CW1145" s="22"/>
      <c r="CX1145" s="22"/>
      <c r="CY1145" s="22"/>
      <c r="CZ1145" s="22"/>
      <c r="DA1145" s="22"/>
      <c r="DB1145" s="22"/>
      <c r="DC1145" s="22"/>
      <c r="DD1145" s="22"/>
    </row>
    <row r="1146" spans="1:108" s="68" customFormat="1" ht="12.75">
      <c r="A1146" s="22"/>
      <c r="B1146" s="22"/>
      <c r="C1146" s="22"/>
      <c r="D1146" s="38"/>
      <c r="E1146" s="22"/>
      <c r="F1146" s="22"/>
      <c r="G1146" s="22"/>
      <c r="H1146" s="67"/>
      <c r="I1146" s="22"/>
      <c r="J1146" s="22"/>
      <c r="K1146" s="22"/>
      <c r="L1146" s="22"/>
      <c r="M1146" s="22"/>
      <c r="N1146" s="22"/>
      <c r="O1146" s="22"/>
      <c r="P1146" s="22"/>
      <c r="Q1146" s="22"/>
      <c r="R1146" s="22"/>
      <c r="S1146" s="22"/>
      <c r="T1146" s="22"/>
      <c r="U1146" s="22"/>
      <c r="V1146" s="22"/>
      <c r="W1146" s="22"/>
      <c r="X1146" s="22"/>
      <c r="Y1146" s="22"/>
      <c r="Z1146" s="22"/>
      <c r="AA1146" s="22"/>
      <c r="AB1146" s="22"/>
      <c r="AC1146" s="22"/>
      <c r="AD1146" s="22"/>
      <c r="AE1146" s="22"/>
      <c r="AF1146" s="22"/>
      <c r="AG1146" s="22"/>
      <c r="AH1146" s="22"/>
      <c r="AI1146" s="22"/>
      <c r="AJ1146" s="22"/>
      <c r="AK1146" s="22"/>
      <c r="AL1146" s="22"/>
      <c r="AM1146" s="22"/>
      <c r="AN1146" s="22"/>
      <c r="AO1146" s="22"/>
      <c r="AP1146" s="22"/>
      <c r="AQ1146" s="22"/>
      <c r="AR1146" s="22"/>
      <c r="AS1146" s="22"/>
      <c r="AT1146" s="22"/>
      <c r="AU1146" s="22"/>
      <c r="AV1146" s="22"/>
      <c r="AW1146" s="22"/>
      <c r="AX1146" s="22"/>
      <c r="AY1146" s="22"/>
      <c r="AZ1146" s="22"/>
      <c r="BA1146" s="22"/>
      <c r="BB1146" s="22"/>
      <c r="BC1146" s="22"/>
      <c r="BD1146" s="22"/>
      <c r="BE1146" s="22"/>
      <c r="BF1146" s="22"/>
      <c r="BG1146" s="22"/>
      <c r="BH1146" s="22"/>
      <c r="BI1146" s="22"/>
      <c r="BJ1146" s="22"/>
      <c r="BK1146" s="22"/>
      <c r="BL1146" s="22"/>
      <c r="BM1146" s="22"/>
      <c r="BN1146" s="22"/>
      <c r="BO1146" s="22"/>
      <c r="BP1146" s="22"/>
      <c r="BQ1146" s="22"/>
      <c r="BR1146" s="22"/>
      <c r="BS1146" s="22"/>
      <c r="BT1146" s="22"/>
      <c r="BU1146" s="22"/>
      <c r="BV1146" s="22"/>
      <c r="BW1146" s="22"/>
      <c r="BX1146" s="22"/>
      <c r="BY1146" s="22"/>
      <c r="BZ1146" s="22"/>
      <c r="CA1146" s="22"/>
      <c r="CB1146" s="22"/>
      <c r="CC1146" s="22"/>
      <c r="CD1146" s="22"/>
      <c r="CE1146" s="22"/>
      <c r="CF1146" s="22"/>
      <c r="CG1146" s="22"/>
      <c r="CH1146" s="22"/>
      <c r="CI1146" s="22"/>
      <c r="CJ1146" s="22"/>
      <c r="CK1146" s="22"/>
      <c r="CL1146" s="22"/>
      <c r="CM1146" s="22"/>
      <c r="CN1146" s="22"/>
      <c r="CO1146" s="22"/>
      <c r="CP1146" s="22"/>
      <c r="CQ1146" s="22"/>
      <c r="CR1146" s="22"/>
      <c r="CS1146" s="22"/>
      <c r="CT1146" s="22"/>
      <c r="CU1146" s="22"/>
      <c r="CV1146" s="22"/>
      <c r="CW1146" s="22"/>
      <c r="CX1146" s="22"/>
      <c r="CY1146" s="22"/>
      <c r="CZ1146" s="22"/>
      <c r="DA1146" s="22"/>
      <c r="DB1146" s="22"/>
      <c r="DC1146" s="22"/>
      <c r="DD1146" s="22"/>
    </row>
    <row r="1147" spans="1:108" s="68" customFormat="1" ht="12.75">
      <c r="A1147" s="22"/>
      <c r="B1147" s="22"/>
      <c r="C1147" s="22"/>
      <c r="D1147" s="38"/>
      <c r="E1147" s="22"/>
      <c r="F1147" s="22"/>
      <c r="G1147" s="22"/>
      <c r="H1147" s="67"/>
      <c r="I1147" s="22"/>
      <c r="J1147" s="22"/>
      <c r="K1147" s="22"/>
      <c r="L1147" s="22"/>
      <c r="M1147" s="22"/>
      <c r="N1147" s="22"/>
      <c r="O1147" s="22"/>
      <c r="P1147" s="22"/>
      <c r="Q1147" s="22"/>
      <c r="R1147" s="22"/>
      <c r="S1147" s="22"/>
      <c r="T1147" s="22"/>
      <c r="U1147" s="22"/>
      <c r="V1147" s="22"/>
      <c r="W1147" s="22"/>
      <c r="X1147" s="22"/>
      <c r="Y1147" s="22"/>
      <c r="Z1147" s="22"/>
      <c r="AA1147" s="22"/>
      <c r="AB1147" s="22"/>
      <c r="AC1147" s="22"/>
      <c r="AD1147" s="22"/>
      <c r="AE1147" s="22"/>
      <c r="AF1147" s="22"/>
      <c r="AG1147" s="22"/>
      <c r="AH1147" s="22"/>
      <c r="AI1147" s="22"/>
      <c r="AJ1147" s="22"/>
      <c r="AK1147" s="22"/>
      <c r="AL1147" s="22"/>
      <c r="AM1147" s="22"/>
      <c r="AN1147" s="22"/>
      <c r="AO1147" s="22"/>
      <c r="AP1147" s="22"/>
      <c r="AQ1147" s="22"/>
      <c r="AR1147" s="22"/>
      <c r="AS1147" s="22"/>
      <c r="AT1147" s="22"/>
      <c r="AU1147" s="22"/>
      <c r="AV1147" s="22"/>
      <c r="AW1147" s="22"/>
      <c r="AX1147" s="22"/>
      <c r="AY1147" s="22"/>
      <c r="AZ1147" s="22"/>
      <c r="BA1147" s="22"/>
      <c r="BB1147" s="22"/>
      <c r="BC1147" s="22"/>
      <c r="BD1147" s="22"/>
      <c r="BE1147" s="22"/>
      <c r="BF1147" s="22"/>
      <c r="BG1147" s="22"/>
      <c r="BH1147" s="22"/>
      <c r="BI1147" s="22"/>
      <c r="BJ1147" s="22"/>
      <c r="BK1147" s="22"/>
      <c r="BL1147" s="22"/>
      <c r="BM1147" s="22"/>
      <c r="BN1147" s="22"/>
      <c r="BO1147" s="22"/>
      <c r="BP1147" s="22"/>
      <c r="BQ1147" s="22"/>
      <c r="BR1147" s="22"/>
      <c r="BS1147" s="22"/>
      <c r="BT1147" s="22"/>
      <c r="BU1147" s="22"/>
      <c r="BV1147" s="22"/>
      <c r="BW1147" s="22"/>
      <c r="BX1147" s="22"/>
      <c r="BY1147" s="22"/>
      <c r="BZ1147" s="22"/>
      <c r="CA1147" s="22"/>
      <c r="CB1147" s="22"/>
      <c r="CC1147" s="22"/>
      <c r="CD1147" s="22"/>
      <c r="CE1147" s="22"/>
      <c r="CF1147" s="22"/>
      <c r="CG1147" s="22"/>
      <c r="CH1147" s="22"/>
      <c r="CI1147" s="22"/>
      <c r="CJ1147" s="22"/>
      <c r="CK1147" s="22"/>
      <c r="CL1147" s="22"/>
      <c r="CM1147" s="22"/>
      <c r="CN1147" s="22"/>
      <c r="CO1147" s="22"/>
      <c r="CP1147" s="22"/>
      <c r="CQ1147" s="22"/>
      <c r="CR1147" s="22"/>
      <c r="CS1147" s="22"/>
      <c r="CT1147" s="22"/>
      <c r="CU1147" s="22"/>
      <c r="CV1147" s="22"/>
      <c r="CW1147" s="22"/>
      <c r="CX1147" s="22"/>
      <c r="CY1147" s="22"/>
      <c r="CZ1147" s="22"/>
      <c r="DA1147" s="22"/>
      <c r="DB1147" s="22"/>
      <c r="DC1147" s="22"/>
      <c r="DD1147" s="22"/>
    </row>
    <row r="1148" spans="1:108" s="68" customFormat="1" ht="12.75">
      <c r="A1148" s="22"/>
      <c r="B1148" s="22"/>
      <c r="C1148" s="22"/>
      <c r="D1148" s="38"/>
      <c r="E1148" s="22"/>
      <c r="F1148" s="22"/>
      <c r="G1148" s="22"/>
      <c r="H1148" s="67"/>
      <c r="I1148" s="22"/>
      <c r="J1148" s="22"/>
      <c r="K1148" s="22"/>
      <c r="L1148" s="22"/>
      <c r="M1148" s="22"/>
      <c r="N1148" s="22"/>
      <c r="O1148" s="22"/>
      <c r="P1148" s="22"/>
      <c r="Q1148" s="22"/>
      <c r="R1148" s="22"/>
      <c r="S1148" s="22"/>
      <c r="T1148" s="22"/>
      <c r="U1148" s="22"/>
      <c r="V1148" s="22"/>
      <c r="W1148" s="22"/>
      <c r="X1148" s="22"/>
      <c r="Y1148" s="22"/>
      <c r="Z1148" s="22"/>
      <c r="AA1148" s="22"/>
      <c r="AB1148" s="22"/>
      <c r="AC1148" s="22"/>
      <c r="AD1148" s="22"/>
      <c r="AE1148" s="22"/>
      <c r="AF1148" s="22"/>
      <c r="AG1148" s="22"/>
      <c r="AH1148" s="22"/>
      <c r="AI1148" s="22"/>
      <c r="AJ1148" s="22"/>
      <c r="AK1148" s="22"/>
      <c r="AL1148" s="22"/>
      <c r="AM1148" s="22"/>
      <c r="AN1148" s="22"/>
      <c r="AO1148" s="22"/>
      <c r="AP1148" s="22"/>
      <c r="AQ1148" s="22"/>
      <c r="AR1148" s="22"/>
      <c r="AS1148" s="22"/>
      <c r="AT1148" s="22"/>
      <c r="AU1148" s="22"/>
      <c r="AV1148" s="22"/>
      <c r="AW1148" s="22"/>
      <c r="AX1148" s="22"/>
      <c r="AY1148" s="22"/>
      <c r="AZ1148" s="22"/>
      <c r="BA1148" s="22"/>
      <c r="BB1148" s="22"/>
      <c r="BC1148" s="22"/>
      <c r="BD1148" s="22"/>
      <c r="BE1148" s="22"/>
      <c r="BF1148" s="22"/>
      <c r="BG1148" s="22"/>
      <c r="BH1148" s="22"/>
      <c r="BI1148" s="22"/>
      <c r="BJ1148" s="22"/>
      <c r="BK1148" s="22"/>
      <c r="BL1148" s="22"/>
      <c r="BM1148" s="22"/>
      <c r="BN1148" s="22"/>
      <c r="BO1148" s="22"/>
      <c r="BP1148" s="22"/>
      <c r="BQ1148" s="22"/>
      <c r="BR1148" s="22"/>
      <c r="BS1148" s="22"/>
      <c r="BT1148" s="22"/>
      <c r="BU1148" s="22"/>
      <c r="BV1148" s="22"/>
      <c r="BW1148" s="22"/>
      <c r="BX1148" s="22"/>
      <c r="BY1148" s="22"/>
      <c r="BZ1148" s="22"/>
      <c r="CA1148" s="22"/>
      <c r="CB1148" s="22"/>
      <c r="CC1148" s="22"/>
      <c r="CD1148" s="22"/>
      <c r="CE1148" s="22"/>
      <c r="CF1148" s="22"/>
      <c r="CG1148" s="22"/>
      <c r="CH1148" s="22"/>
      <c r="CI1148" s="22"/>
      <c r="CJ1148" s="22"/>
      <c r="CK1148" s="22"/>
      <c r="CL1148" s="22"/>
      <c r="CM1148" s="22"/>
      <c r="CN1148" s="22"/>
      <c r="CO1148" s="22"/>
      <c r="CP1148" s="22"/>
      <c r="CQ1148" s="22"/>
      <c r="CR1148" s="22"/>
      <c r="CS1148" s="22"/>
      <c r="CT1148" s="22"/>
      <c r="CU1148" s="22"/>
      <c r="CV1148" s="22"/>
      <c r="CW1148" s="22"/>
      <c r="CX1148" s="22"/>
      <c r="CY1148" s="22"/>
      <c r="CZ1148" s="22"/>
      <c r="DA1148" s="22"/>
      <c r="DB1148" s="22"/>
      <c r="DC1148" s="22"/>
      <c r="DD1148" s="22"/>
    </row>
    <row r="1149" spans="1:108" s="68" customFormat="1" ht="12.75">
      <c r="A1149" s="22"/>
      <c r="B1149" s="22"/>
      <c r="C1149" s="22"/>
      <c r="D1149" s="38"/>
      <c r="E1149" s="22"/>
      <c r="F1149" s="22"/>
      <c r="G1149" s="22"/>
      <c r="H1149" s="67"/>
      <c r="I1149" s="22"/>
      <c r="J1149" s="22"/>
      <c r="K1149" s="22"/>
      <c r="L1149" s="22"/>
      <c r="M1149" s="22"/>
      <c r="N1149" s="22"/>
      <c r="O1149" s="22"/>
      <c r="P1149" s="22"/>
      <c r="Q1149" s="22"/>
      <c r="R1149" s="22"/>
      <c r="S1149" s="22"/>
      <c r="T1149" s="22"/>
      <c r="U1149" s="22"/>
      <c r="V1149" s="22"/>
      <c r="W1149" s="22"/>
      <c r="X1149" s="22"/>
      <c r="Y1149" s="22"/>
      <c r="Z1149" s="22"/>
      <c r="AA1149" s="22"/>
      <c r="AB1149" s="22"/>
      <c r="AC1149" s="22"/>
      <c r="AD1149" s="22"/>
      <c r="AE1149" s="22"/>
      <c r="AF1149" s="22"/>
      <c r="AG1149" s="22"/>
      <c r="AH1149" s="22"/>
      <c r="AI1149" s="22"/>
      <c r="AJ1149" s="22"/>
      <c r="AK1149" s="22"/>
      <c r="AL1149" s="22"/>
      <c r="AM1149" s="22"/>
      <c r="AN1149" s="22"/>
      <c r="AO1149" s="22"/>
      <c r="AP1149" s="22"/>
      <c r="AQ1149" s="22"/>
      <c r="AR1149" s="22"/>
      <c r="AS1149" s="22"/>
      <c r="AT1149" s="22"/>
      <c r="AU1149" s="22"/>
      <c r="AV1149" s="22"/>
      <c r="AW1149" s="22"/>
      <c r="AX1149" s="22"/>
      <c r="AY1149" s="22"/>
      <c r="AZ1149" s="22"/>
      <c r="BA1149" s="22"/>
      <c r="BB1149" s="22"/>
      <c r="BC1149" s="22"/>
      <c r="BD1149" s="22"/>
      <c r="BE1149" s="22"/>
      <c r="BF1149" s="22"/>
      <c r="BG1149" s="22"/>
      <c r="BH1149" s="22"/>
      <c r="BI1149" s="22"/>
      <c r="BJ1149" s="22"/>
      <c r="BK1149" s="22"/>
      <c r="BL1149" s="22"/>
      <c r="BM1149" s="22"/>
      <c r="BN1149" s="22"/>
      <c r="BO1149" s="22"/>
      <c r="BP1149" s="22"/>
      <c r="BQ1149" s="22"/>
      <c r="BR1149" s="22"/>
      <c r="BS1149" s="22"/>
      <c r="BT1149" s="22"/>
      <c r="BU1149" s="22"/>
      <c r="BV1149" s="22"/>
      <c r="BW1149" s="22"/>
      <c r="BX1149" s="22"/>
      <c r="BY1149" s="22"/>
      <c r="BZ1149" s="22"/>
      <c r="CA1149" s="22"/>
      <c r="CB1149" s="22"/>
      <c r="CC1149" s="22"/>
      <c r="CD1149" s="22"/>
      <c r="CE1149" s="22"/>
      <c r="CF1149" s="22"/>
      <c r="CG1149" s="22"/>
      <c r="CH1149" s="22"/>
      <c r="CI1149" s="22"/>
      <c r="CJ1149" s="22"/>
      <c r="CK1149" s="22"/>
      <c r="CL1149" s="22"/>
      <c r="CM1149" s="22"/>
      <c r="CN1149" s="22"/>
      <c r="CO1149" s="22"/>
      <c r="CP1149" s="22"/>
      <c r="CQ1149" s="22"/>
      <c r="CR1149" s="22"/>
      <c r="CS1149" s="22"/>
      <c r="CT1149" s="22"/>
      <c r="CU1149" s="22"/>
      <c r="CV1149" s="22"/>
      <c r="CW1149" s="22"/>
      <c r="CX1149" s="22"/>
      <c r="CY1149" s="22"/>
      <c r="CZ1149" s="22"/>
      <c r="DA1149" s="22"/>
      <c r="DB1149" s="22"/>
      <c r="DC1149" s="22"/>
      <c r="DD1149" s="22"/>
    </row>
    <row r="1150" spans="1:108" s="68" customFormat="1" ht="12.75">
      <c r="A1150" s="22"/>
      <c r="B1150" s="22"/>
      <c r="C1150" s="22"/>
      <c r="D1150" s="38"/>
      <c r="E1150" s="22"/>
      <c r="F1150" s="22"/>
      <c r="G1150" s="22"/>
      <c r="H1150" s="67"/>
      <c r="I1150" s="22"/>
      <c r="J1150" s="22"/>
      <c r="K1150" s="22"/>
      <c r="L1150" s="22"/>
      <c r="M1150" s="22"/>
      <c r="N1150" s="22"/>
      <c r="O1150" s="22"/>
      <c r="P1150" s="22"/>
      <c r="Q1150" s="22"/>
      <c r="R1150" s="22"/>
      <c r="S1150" s="22"/>
      <c r="T1150" s="22"/>
      <c r="U1150" s="22"/>
      <c r="V1150" s="22"/>
      <c r="W1150" s="22"/>
      <c r="X1150" s="22"/>
      <c r="Y1150" s="22"/>
      <c r="Z1150" s="22"/>
      <c r="AA1150" s="22"/>
      <c r="AB1150" s="22"/>
      <c r="AC1150" s="22"/>
      <c r="AD1150" s="22"/>
      <c r="AE1150" s="22"/>
      <c r="AF1150" s="22"/>
      <c r="AG1150" s="22"/>
      <c r="AH1150" s="22"/>
      <c r="AI1150" s="22"/>
      <c r="AJ1150" s="22"/>
      <c r="AK1150" s="22"/>
      <c r="AL1150" s="22"/>
      <c r="AM1150" s="22"/>
      <c r="AN1150" s="22"/>
      <c r="AO1150" s="22"/>
      <c r="AP1150" s="22"/>
      <c r="AQ1150" s="22"/>
      <c r="AR1150" s="22"/>
      <c r="AS1150" s="22"/>
      <c r="AT1150" s="22"/>
      <c r="AU1150" s="22"/>
      <c r="AV1150" s="22"/>
      <c r="AW1150" s="22"/>
      <c r="AX1150" s="22"/>
      <c r="AY1150" s="22"/>
      <c r="AZ1150" s="22"/>
      <c r="BA1150" s="22"/>
      <c r="BB1150" s="22"/>
      <c r="BC1150" s="22"/>
      <c r="BD1150" s="22"/>
      <c r="BE1150" s="22"/>
      <c r="BF1150" s="22"/>
      <c r="BG1150" s="22"/>
      <c r="BH1150" s="22"/>
      <c r="BI1150" s="22"/>
      <c r="BJ1150" s="22"/>
      <c r="BK1150" s="22"/>
      <c r="BL1150" s="22"/>
      <c r="BM1150" s="22"/>
      <c r="BN1150" s="22"/>
      <c r="BO1150" s="22"/>
      <c r="BP1150" s="22"/>
      <c r="BQ1150" s="22"/>
      <c r="BR1150" s="22"/>
      <c r="BS1150" s="22"/>
      <c r="BT1150" s="22"/>
      <c r="BU1150" s="22"/>
      <c r="BV1150" s="22"/>
      <c r="BW1150" s="22"/>
      <c r="BX1150" s="22"/>
      <c r="BY1150" s="22"/>
      <c r="BZ1150" s="22"/>
      <c r="CA1150" s="22"/>
      <c r="CB1150" s="22"/>
      <c r="CC1150" s="22"/>
      <c r="CD1150" s="22"/>
      <c r="CE1150" s="22"/>
      <c r="CF1150" s="22"/>
      <c r="CG1150" s="22"/>
      <c r="CH1150" s="22"/>
      <c r="CI1150" s="22"/>
      <c r="CJ1150" s="22"/>
      <c r="CK1150" s="22"/>
      <c r="CL1150" s="22"/>
      <c r="CM1150" s="22"/>
      <c r="CN1150" s="22"/>
      <c r="CO1150" s="22"/>
      <c r="CP1150" s="22"/>
      <c r="CQ1150" s="22"/>
      <c r="CR1150" s="22"/>
      <c r="CS1150" s="22"/>
      <c r="CT1150" s="22"/>
      <c r="CU1150" s="22"/>
      <c r="CV1150" s="22"/>
      <c r="CW1150" s="22"/>
      <c r="CX1150" s="22"/>
      <c r="CY1150" s="22"/>
      <c r="CZ1150" s="22"/>
      <c r="DA1150" s="22"/>
      <c r="DB1150" s="22"/>
      <c r="DC1150" s="22"/>
      <c r="DD1150" s="22"/>
    </row>
    <row r="1151" spans="1:108" s="68" customFormat="1" ht="12.75">
      <c r="A1151" s="22"/>
      <c r="B1151" s="22"/>
      <c r="C1151" s="22"/>
      <c r="D1151" s="38"/>
      <c r="E1151" s="22"/>
      <c r="F1151" s="22"/>
      <c r="G1151" s="22"/>
      <c r="H1151" s="67"/>
      <c r="I1151" s="22"/>
      <c r="J1151" s="22"/>
      <c r="K1151" s="22"/>
      <c r="L1151" s="22"/>
      <c r="M1151" s="22"/>
      <c r="N1151" s="22"/>
      <c r="O1151" s="22"/>
      <c r="P1151" s="22"/>
      <c r="Q1151" s="22"/>
      <c r="R1151" s="22"/>
      <c r="S1151" s="22"/>
      <c r="T1151" s="22"/>
      <c r="U1151" s="22"/>
      <c r="V1151" s="22"/>
      <c r="W1151" s="22"/>
      <c r="X1151" s="22"/>
      <c r="Y1151" s="22"/>
      <c r="Z1151" s="22"/>
      <c r="AA1151" s="22"/>
      <c r="AB1151" s="22"/>
      <c r="AC1151" s="22"/>
      <c r="AD1151" s="22"/>
      <c r="AE1151" s="22"/>
      <c r="AF1151" s="22"/>
      <c r="AG1151" s="22"/>
      <c r="AH1151" s="22"/>
      <c r="AI1151" s="22"/>
      <c r="AJ1151" s="22"/>
      <c r="AK1151" s="22"/>
      <c r="AL1151" s="22"/>
      <c r="AM1151" s="22"/>
      <c r="AN1151" s="22"/>
      <c r="AO1151" s="22"/>
      <c r="AP1151" s="22"/>
      <c r="AQ1151" s="22"/>
      <c r="AR1151" s="22"/>
      <c r="AS1151" s="22"/>
      <c r="AT1151" s="22"/>
      <c r="AU1151" s="22"/>
      <c r="AV1151" s="22"/>
      <c r="AW1151" s="22"/>
      <c r="AX1151" s="22"/>
      <c r="AY1151" s="22"/>
      <c r="AZ1151" s="22"/>
      <c r="BA1151" s="22"/>
      <c r="BB1151" s="22"/>
      <c r="BC1151" s="22"/>
      <c r="BD1151" s="22"/>
      <c r="BE1151" s="22"/>
      <c r="BF1151" s="22"/>
      <c r="BG1151" s="22"/>
      <c r="BH1151" s="22"/>
      <c r="BI1151" s="22"/>
      <c r="BJ1151" s="22"/>
      <c r="BK1151" s="22"/>
      <c r="BL1151" s="22"/>
      <c r="BM1151" s="22"/>
      <c r="BN1151" s="22"/>
      <c r="BO1151" s="22"/>
      <c r="BP1151" s="22"/>
      <c r="BQ1151" s="22"/>
      <c r="BR1151" s="22"/>
      <c r="BS1151" s="22"/>
      <c r="BT1151" s="22"/>
      <c r="BU1151" s="22"/>
      <c r="BV1151" s="22"/>
      <c r="BW1151" s="22"/>
      <c r="BX1151" s="22"/>
      <c r="BY1151" s="22"/>
      <c r="BZ1151" s="22"/>
      <c r="CA1151" s="22"/>
      <c r="CB1151" s="22"/>
      <c r="CC1151" s="22"/>
      <c r="CD1151" s="22"/>
      <c r="CE1151" s="22"/>
      <c r="CF1151" s="22"/>
      <c r="CG1151" s="22"/>
      <c r="CH1151" s="22"/>
      <c r="CI1151" s="22"/>
      <c r="CJ1151" s="22"/>
      <c r="CK1151" s="22"/>
      <c r="CL1151" s="22"/>
      <c r="CM1151" s="22"/>
      <c r="CN1151" s="22"/>
      <c r="CO1151" s="22"/>
      <c r="CP1151" s="22"/>
      <c r="CQ1151" s="22"/>
      <c r="CR1151" s="22"/>
      <c r="CS1151" s="22"/>
      <c r="CT1151" s="22"/>
      <c r="CU1151" s="22"/>
      <c r="CV1151" s="22"/>
      <c r="CW1151" s="22"/>
      <c r="CX1151" s="22"/>
      <c r="CY1151" s="22"/>
      <c r="CZ1151" s="22"/>
      <c r="DA1151" s="22"/>
      <c r="DB1151" s="22"/>
      <c r="DC1151" s="22"/>
      <c r="DD1151" s="22"/>
    </row>
    <row r="1152" spans="1:108" s="68" customFormat="1" ht="12.75">
      <c r="A1152" s="22"/>
      <c r="B1152" s="22"/>
      <c r="C1152" s="22"/>
      <c r="D1152" s="38"/>
      <c r="E1152" s="22"/>
      <c r="F1152" s="22"/>
      <c r="G1152" s="22"/>
      <c r="H1152" s="67"/>
      <c r="I1152" s="22"/>
      <c r="J1152" s="22"/>
      <c r="K1152" s="22"/>
      <c r="L1152" s="22"/>
      <c r="M1152" s="22"/>
      <c r="N1152" s="22"/>
      <c r="O1152" s="22"/>
      <c r="P1152" s="22"/>
      <c r="Q1152" s="22"/>
      <c r="R1152" s="22"/>
      <c r="S1152" s="22"/>
      <c r="T1152" s="22"/>
      <c r="U1152" s="22"/>
      <c r="V1152" s="22"/>
      <c r="W1152" s="22"/>
      <c r="X1152" s="22"/>
      <c r="Y1152" s="22"/>
      <c r="Z1152" s="22"/>
      <c r="AA1152" s="22"/>
      <c r="AB1152" s="22"/>
      <c r="AC1152" s="22"/>
      <c r="AD1152" s="22"/>
      <c r="AE1152" s="22"/>
      <c r="AF1152" s="22"/>
      <c r="AG1152" s="22"/>
      <c r="AH1152" s="22"/>
      <c r="AI1152" s="22"/>
      <c r="AJ1152" s="22"/>
      <c r="AK1152" s="22"/>
      <c r="AL1152" s="22"/>
      <c r="AM1152" s="22"/>
      <c r="AN1152" s="22"/>
      <c r="AO1152" s="22"/>
      <c r="AP1152" s="22"/>
      <c r="AQ1152" s="22"/>
      <c r="AR1152" s="22"/>
      <c r="AS1152" s="22"/>
      <c r="AT1152" s="22"/>
      <c r="AU1152" s="22"/>
      <c r="AV1152" s="22"/>
      <c r="AW1152" s="22"/>
      <c r="AX1152" s="22"/>
      <c r="AY1152" s="22"/>
      <c r="AZ1152" s="22"/>
      <c r="BA1152" s="22"/>
      <c r="BB1152" s="22"/>
      <c r="BC1152" s="22"/>
      <c r="BD1152" s="22"/>
      <c r="BE1152" s="22"/>
      <c r="BF1152" s="22"/>
      <c r="BG1152" s="22"/>
      <c r="BH1152" s="22"/>
      <c r="BI1152" s="22"/>
      <c r="BJ1152" s="22"/>
      <c r="BK1152" s="22"/>
      <c r="BL1152" s="22"/>
      <c r="BM1152" s="22"/>
      <c r="BN1152" s="22"/>
      <c r="BO1152" s="22"/>
      <c r="BP1152" s="22"/>
      <c r="BQ1152" s="22"/>
      <c r="BR1152" s="22"/>
      <c r="BS1152" s="22"/>
      <c r="BT1152" s="22"/>
      <c r="BU1152" s="22"/>
      <c r="BV1152" s="22"/>
      <c r="BW1152" s="22"/>
      <c r="BX1152" s="22"/>
      <c r="BY1152" s="22"/>
      <c r="BZ1152" s="22"/>
      <c r="CA1152" s="22"/>
      <c r="CB1152" s="22"/>
      <c r="CC1152" s="22"/>
      <c r="CD1152" s="22"/>
      <c r="CE1152" s="22"/>
      <c r="CF1152" s="22"/>
      <c r="CG1152" s="22"/>
      <c r="CH1152" s="22"/>
      <c r="CI1152" s="22"/>
      <c r="CJ1152" s="22"/>
      <c r="CK1152" s="22"/>
      <c r="CL1152" s="22"/>
      <c r="CM1152" s="22"/>
      <c r="CN1152" s="22"/>
      <c r="CO1152" s="22"/>
      <c r="CP1152" s="22"/>
      <c r="CQ1152" s="22"/>
      <c r="CR1152" s="22"/>
      <c r="CS1152" s="22"/>
      <c r="CT1152" s="22"/>
      <c r="CU1152" s="22"/>
      <c r="CV1152" s="22"/>
      <c r="CW1152" s="22"/>
      <c r="CX1152" s="22"/>
      <c r="CY1152" s="22"/>
      <c r="CZ1152" s="22"/>
      <c r="DA1152" s="22"/>
      <c r="DB1152" s="22"/>
      <c r="DC1152" s="22"/>
      <c r="DD1152" s="22"/>
    </row>
    <row r="1153" spans="1:108" s="68" customFormat="1" ht="12.75">
      <c r="A1153" s="22"/>
      <c r="B1153" s="22"/>
      <c r="C1153" s="22"/>
      <c r="D1153" s="38"/>
      <c r="E1153" s="22"/>
      <c r="F1153" s="22"/>
      <c r="G1153" s="22"/>
      <c r="H1153" s="67"/>
      <c r="I1153" s="22"/>
      <c r="J1153" s="22"/>
      <c r="K1153" s="22"/>
      <c r="L1153" s="22"/>
      <c r="M1153" s="22"/>
      <c r="N1153" s="22"/>
      <c r="O1153" s="22"/>
      <c r="P1153" s="22"/>
      <c r="Q1153" s="22"/>
      <c r="R1153" s="22"/>
      <c r="S1153" s="22"/>
      <c r="T1153" s="22"/>
      <c r="U1153" s="22"/>
      <c r="V1153" s="22"/>
      <c r="W1153" s="22"/>
      <c r="X1153" s="22"/>
      <c r="Y1153" s="22"/>
      <c r="Z1153" s="22"/>
      <c r="AA1153" s="22"/>
      <c r="AB1153" s="22"/>
      <c r="AC1153" s="22"/>
      <c r="AD1153" s="22"/>
      <c r="AE1153" s="22"/>
      <c r="AF1153" s="22"/>
      <c r="AG1153" s="22"/>
      <c r="AH1153" s="22"/>
      <c r="AI1153" s="22"/>
      <c r="AJ1153" s="22"/>
      <c r="AK1153" s="22"/>
      <c r="AL1153" s="22"/>
      <c r="AM1153" s="22"/>
      <c r="AN1153" s="22"/>
      <c r="AO1153" s="22"/>
      <c r="AP1153" s="22"/>
      <c r="AQ1153" s="22"/>
      <c r="AR1153" s="22"/>
      <c r="AS1153" s="22"/>
      <c r="AT1153" s="22"/>
      <c r="AU1153" s="22"/>
      <c r="AV1153" s="22"/>
      <c r="AW1153" s="22"/>
      <c r="AX1153" s="22"/>
      <c r="AY1153" s="22"/>
      <c r="AZ1153" s="22"/>
      <c r="BA1153" s="22"/>
      <c r="BB1153" s="22"/>
      <c r="BC1153" s="22"/>
      <c r="BD1153" s="22"/>
      <c r="BE1153" s="22"/>
      <c r="BF1153" s="22"/>
      <c r="BG1153" s="22"/>
      <c r="BH1153" s="22"/>
      <c r="BI1153" s="22"/>
      <c r="BJ1153" s="22"/>
      <c r="BK1153" s="22"/>
      <c r="BL1153" s="22"/>
      <c r="BM1153" s="22"/>
      <c r="BN1153" s="22"/>
      <c r="BO1153" s="22"/>
      <c r="BP1153" s="22"/>
      <c r="BQ1153" s="22"/>
      <c r="BR1153" s="22"/>
      <c r="BS1153" s="22"/>
      <c r="BT1153" s="22"/>
      <c r="BU1153" s="22"/>
      <c r="BV1153" s="22"/>
      <c r="BW1153" s="22"/>
      <c r="BX1153" s="22"/>
      <c r="BY1153" s="22"/>
      <c r="BZ1153" s="22"/>
      <c r="CA1153" s="22"/>
      <c r="CB1153" s="22"/>
      <c r="CC1153" s="22"/>
      <c r="CD1153" s="22"/>
      <c r="CE1153" s="22"/>
      <c r="CF1153" s="22"/>
      <c r="CG1153" s="22"/>
      <c r="CH1153" s="22"/>
      <c r="CI1153" s="22"/>
      <c r="CJ1153" s="22"/>
      <c r="CK1153" s="22"/>
      <c r="CL1153" s="22"/>
      <c r="CM1153" s="22"/>
      <c r="CN1153" s="22"/>
      <c r="CO1153" s="22"/>
      <c r="CP1153" s="22"/>
      <c r="CQ1153" s="22"/>
      <c r="CR1153" s="22"/>
      <c r="CS1153" s="22"/>
      <c r="CT1153" s="22"/>
      <c r="CU1153" s="22"/>
      <c r="CV1153" s="22"/>
      <c r="CW1153" s="22"/>
      <c r="CX1153" s="22"/>
      <c r="CY1153" s="22"/>
      <c r="CZ1153" s="22"/>
      <c r="DA1153" s="22"/>
      <c r="DB1153" s="22"/>
      <c r="DC1153" s="22"/>
      <c r="DD1153" s="22"/>
    </row>
    <row r="1154" spans="1:108" s="68" customFormat="1" ht="12.75">
      <c r="A1154" s="22"/>
      <c r="B1154" s="22"/>
      <c r="C1154" s="22"/>
      <c r="D1154" s="38"/>
      <c r="E1154" s="22"/>
      <c r="F1154" s="22"/>
      <c r="G1154" s="22"/>
      <c r="H1154" s="67"/>
      <c r="I1154" s="22"/>
      <c r="J1154" s="22"/>
      <c r="K1154" s="22"/>
      <c r="L1154" s="22"/>
      <c r="M1154" s="22"/>
      <c r="N1154" s="22"/>
      <c r="O1154" s="22"/>
      <c r="P1154" s="22"/>
      <c r="Q1154" s="22"/>
      <c r="R1154" s="22"/>
      <c r="S1154" s="22"/>
      <c r="T1154" s="22"/>
      <c r="U1154" s="22"/>
      <c r="V1154" s="22"/>
      <c r="W1154" s="22"/>
      <c r="X1154" s="22"/>
      <c r="Y1154" s="22"/>
      <c r="Z1154" s="22"/>
      <c r="AA1154" s="22"/>
      <c r="AB1154" s="22"/>
      <c r="AC1154" s="22"/>
      <c r="AD1154" s="22"/>
      <c r="AE1154" s="22"/>
      <c r="AF1154" s="22"/>
      <c r="AG1154" s="22"/>
      <c r="AH1154" s="22"/>
      <c r="AI1154" s="22"/>
      <c r="AJ1154" s="22"/>
      <c r="AK1154" s="22"/>
      <c r="AL1154" s="22"/>
      <c r="AM1154" s="22"/>
      <c r="AN1154" s="22"/>
      <c r="AO1154" s="22"/>
      <c r="AP1154" s="22"/>
      <c r="AQ1154" s="22"/>
      <c r="AR1154" s="22"/>
      <c r="AS1154" s="22"/>
      <c r="AT1154" s="22"/>
      <c r="AU1154" s="22"/>
      <c r="AV1154" s="22"/>
      <c r="AW1154" s="22"/>
      <c r="AX1154" s="22"/>
      <c r="AY1154" s="22"/>
      <c r="AZ1154" s="22"/>
      <c r="BA1154" s="22"/>
      <c r="BB1154" s="22"/>
      <c r="BC1154" s="22"/>
      <c r="BD1154" s="22"/>
      <c r="BE1154" s="22"/>
      <c r="BF1154" s="22"/>
      <c r="BG1154" s="22"/>
      <c r="BH1154" s="22"/>
      <c r="BI1154" s="22"/>
      <c r="BJ1154" s="22"/>
      <c r="BK1154" s="22"/>
      <c r="BL1154" s="22"/>
      <c r="BM1154" s="22"/>
      <c r="BN1154" s="22"/>
      <c r="BO1154" s="22"/>
      <c r="BP1154" s="22"/>
      <c r="BQ1154" s="22"/>
      <c r="BR1154" s="22"/>
      <c r="BS1154" s="22"/>
      <c r="BT1154" s="22"/>
      <c r="BU1154" s="22"/>
      <c r="BV1154" s="22"/>
      <c r="BW1154" s="22"/>
      <c r="BX1154" s="22"/>
      <c r="BY1154" s="22"/>
      <c r="BZ1154" s="22"/>
      <c r="CA1154" s="22"/>
      <c r="CB1154" s="22"/>
      <c r="CC1154" s="22"/>
      <c r="CD1154" s="22"/>
      <c r="CE1154" s="22"/>
      <c r="CF1154" s="22"/>
      <c r="CG1154" s="22"/>
      <c r="CH1154" s="22"/>
      <c r="CI1154" s="22"/>
      <c r="CJ1154" s="22"/>
      <c r="CK1154" s="22"/>
      <c r="CL1154" s="22"/>
      <c r="CM1154" s="22"/>
      <c r="CN1154" s="22"/>
      <c r="CO1154" s="22"/>
      <c r="CP1154" s="22"/>
      <c r="CQ1154" s="22"/>
      <c r="CR1154" s="22"/>
      <c r="CS1154" s="22"/>
      <c r="CT1154" s="22"/>
      <c r="CU1154" s="22"/>
      <c r="CV1154" s="22"/>
      <c r="CW1154" s="22"/>
      <c r="CX1154" s="22"/>
      <c r="CY1154" s="22"/>
      <c r="CZ1154" s="22"/>
      <c r="DA1154" s="22"/>
      <c r="DB1154" s="22"/>
      <c r="DC1154" s="22"/>
      <c r="DD1154" s="22"/>
    </row>
    <row r="1155" spans="3:10" ht="12.75">
      <c r="C1155" s="20"/>
      <c r="D1155" s="49"/>
      <c r="E1155" s="20"/>
      <c r="F1155" s="20"/>
      <c r="G1155" s="20"/>
      <c r="H1155" s="9"/>
      <c r="I1155" s="20"/>
      <c r="J1155" s="20"/>
    </row>
    <row r="1156" spans="3:10" ht="12.75">
      <c r="C1156" s="20"/>
      <c r="D1156" s="49"/>
      <c r="E1156" s="20"/>
      <c r="F1156" s="20"/>
      <c r="G1156" s="20"/>
      <c r="H1156" s="9"/>
      <c r="I1156" s="20"/>
      <c r="J1156" s="20"/>
    </row>
    <row r="1157" spans="3:10" ht="12.75">
      <c r="C1157" s="20"/>
      <c r="D1157" s="49"/>
      <c r="E1157" s="20"/>
      <c r="F1157" s="20"/>
      <c r="G1157" s="20"/>
      <c r="H1157" s="9"/>
      <c r="I1157" s="20"/>
      <c r="J1157" s="20"/>
    </row>
    <row r="1158" spans="3:10" ht="12.75">
      <c r="C1158" s="20"/>
      <c r="D1158" s="49"/>
      <c r="E1158" s="20"/>
      <c r="F1158" s="20"/>
      <c r="G1158" s="20"/>
      <c r="H1158" s="9"/>
      <c r="I1158" s="20"/>
      <c r="J1158" s="20"/>
    </row>
    <row r="1159" spans="3:10" ht="12.75">
      <c r="C1159" s="20"/>
      <c r="D1159" s="49"/>
      <c r="E1159" s="20"/>
      <c r="F1159" s="20"/>
      <c r="G1159" s="20"/>
      <c r="H1159" s="9"/>
      <c r="I1159" s="20"/>
      <c r="J1159" s="20"/>
    </row>
    <row r="1160" spans="3:10" ht="12.75">
      <c r="C1160" s="20"/>
      <c r="D1160" s="49"/>
      <c r="E1160" s="20"/>
      <c r="F1160" s="20"/>
      <c r="G1160" s="20"/>
      <c r="H1160" s="9"/>
      <c r="I1160" s="20"/>
      <c r="J1160" s="20"/>
    </row>
    <row r="1161" spans="3:10" ht="12.75">
      <c r="C1161" s="20"/>
      <c r="D1161" s="49"/>
      <c r="E1161" s="20"/>
      <c r="F1161" s="20"/>
      <c r="G1161" s="20"/>
      <c r="H1161" s="9"/>
      <c r="I1161" s="20"/>
      <c r="J1161" s="20"/>
    </row>
    <row r="1162" spans="3:10" ht="12.75">
      <c r="C1162" s="20"/>
      <c r="D1162" s="49"/>
      <c r="E1162" s="20"/>
      <c r="F1162" s="20"/>
      <c r="G1162" s="20"/>
      <c r="H1162" s="9"/>
      <c r="I1162" s="20"/>
      <c r="J1162" s="20"/>
    </row>
    <row r="1163" spans="3:10" ht="12.75">
      <c r="C1163" s="20"/>
      <c r="D1163" s="49"/>
      <c r="E1163" s="20"/>
      <c r="F1163" s="20"/>
      <c r="G1163" s="20"/>
      <c r="H1163" s="9"/>
      <c r="I1163" s="20"/>
      <c r="J1163" s="20"/>
    </row>
    <row r="1164" spans="3:10" ht="12.75">
      <c r="C1164" s="20"/>
      <c r="D1164" s="49"/>
      <c r="E1164" s="20"/>
      <c r="F1164" s="20"/>
      <c r="G1164" s="20"/>
      <c r="H1164" s="9"/>
      <c r="I1164" s="20"/>
      <c r="J1164" s="20"/>
    </row>
    <row r="1165" spans="3:10" ht="12.75">
      <c r="C1165" s="20"/>
      <c r="D1165" s="49"/>
      <c r="E1165" s="20"/>
      <c r="F1165" s="20"/>
      <c r="G1165" s="20"/>
      <c r="H1165" s="9"/>
      <c r="I1165" s="20"/>
      <c r="J1165" s="20"/>
    </row>
    <row r="1166" spans="3:10" ht="12.75">
      <c r="C1166" s="20"/>
      <c r="D1166" s="49"/>
      <c r="E1166" s="20"/>
      <c r="F1166" s="20"/>
      <c r="G1166" s="20"/>
      <c r="H1166" s="9"/>
      <c r="I1166" s="20"/>
      <c r="J1166" s="20"/>
    </row>
    <row r="1167" spans="3:10" ht="12.75">
      <c r="C1167" s="20"/>
      <c r="D1167" s="49"/>
      <c r="E1167" s="20"/>
      <c r="F1167" s="20"/>
      <c r="G1167" s="20"/>
      <c r="H1167" s="9"/>
      <c r="I1167" s="20"/>
      <c r="J1167" s="20"/>
    </row>
    <row r="1168" spans="3:10" ht="12.75">
      <c r="C1168" s="20"/>
      <c r="D1168" s="49"/>
      <c r="E1168" s="20"/>
      <c r="F1168" s="20"/>
      <c r="G1168" s="20"/>
      <c r="H1168" s="9"/>
      <c r="I1168" s="20"/>
      <c r="J1168" s="20"/>
    </row>
    <row r="1169" spans="3:10" ht="12.75">
      <c r="C1169" s="20"/>
      <c r="D1169" s="49"/>
      <c r="E1169" s="20"/>
      <c r="F1169" s="20"/>
      <c r="G1169" s="20"/>
      <c r="H1169" s="9"/>
      <c r="I1169" s="20"/>
      <c r="J1169" s="20"/>
    </row>
    <row r="1170" spans="3:10" ht="12.75">
      <c r="C1170" s="20"/>
      <c r="D1170" s="49"/>
      <c r="E1170" s="20"/>
      <c r="F1170" s="20"/>
      <c r="G1170" s="20"/>
      <c r="H1170" s="9"/>
      <c r="I1170" s="20"/>
      <c r="J1170" s="20"/>
    </row>
    <row r="1171" spans="3:10" ht="12.75">
      <c r="C1171" s="20"/>
      <c r="D1171" s="49"/>
      <c r="E1171" s="20"/>
      <c r="F1171" s="20"/>
      <c r="G1171" s="20"/>
      <c r="H1171" s="9"/>
      <c r="I1171" s="20"/>
      <c r="J1171" s="20"/>
    </row>
    <row r="1172" spans="3:10" ht="12.75">
      <c r="C1172" s="20"/>
      <c r="D1172" s="49"/>
      <c r="E1172" s="20"/>
      <c r="F1172" s="20"/>
      <c r="G1172" s="20"/>
      <c r="H1172" s="9"/>
      <c r="I1172" s="20"/>
      <c r="J1172" s="20"/>
    </row>
    <row r="1173" spans="3:10" ht="12.75">
      <c r="C1173" s="20"/>
      <c r="D1173" s="49"/>
      <c r="E1173" s="20"/>
      <c r="F1173" s="20"/>
      <c r="G1173" s="20"/>
      <c r="H1173" s="9"/>
      <c r="I1173" s="20"/>
      <c r="J1173" s="20"/>
    </row>
    <row r="1174" spans="3:10" ht="12.75">
      <c r="C1174" s="20"/>
      <c r="D1174" s="49"/>
      <c r="E1174" s="20"/>
      <c r="F1174" s="20"/>
      <c r="G1174" s="20"/>
      <c r="H1174" s="9"/>
      <c r="I1174" s="20"/>
      <c r="J1174" s="20"/>
    </row>
    <row r="1175" spans="3:10" ht="12.75">
      <c r="C1175" s="20"/>
      <c r="D1175" s="49"/>
      <c r="E1175" s="20"/>
      <c r="F1175" s="20"/>
      <c r="G1175" s="20"/>
      <c r="H1175" s="9"/>
      <c r="I1175" s="20"/>
      <c r="J1175" s="20"/>
    </row>
    <row r="1176" spans="3:10" ht="12.75">
      <c r="C1176" s="20"/>
      <c r="D1176" s="49"/>
      <c r="E1176" s="20"/>
      <c r="F1176" s="20"/>
      <c r="G1176" s="20"/>
      <c r="H1176" s="9"/>
      <c r="I1176" s="20"/>
      <c r="J1176" s="20"/>
    </row>
    <row r="1177" spans="3:10" ht="12.75">
      <c r="C1177" s="20"/>
      <c r="D1177" s="49"/>
      <c r="E1177" s="20"/>
      <c r="F1177" s="20"/>
      <c r="G1177" s="20"/>
      <c r="H1177" s="9"/>
      <c r="I1177" s="20"/>
      <c r="J1177" s="20"/>
    </row>
    <row r="1178" spans="3:10" ht="12.75">
      <c r="C1178" s="20"/>
      <c r="D1178" s="49"/>
      <c r="E1178" s="20"/>
      <c r="F1178" s="20"/>
      <c r="G1178" s="20"/>
      <c r="H1178" s="9"/>
      <c r="I1178" s="20"/>
      <c r="J1178" s="20"/>
    </row>
    <row r="1179" spans="3:10" ht="12.75">
      <c r="C1179" s="20"/>
      <c r="D1179" s="49"/>
      <c r="E1179" s="20"/>
      <c r="F1179" s="20"/>
      <c r="G1179" s="20"/>
      <c r="H1179" s="9"/>
      <c r="I1179" s="20"/>
      <c r="J1179" s="20"/>
    </row>
    <row r="1180" spans="3:10" ht="12.75">
      <c r="C1180" s="20"/>
      <c r="D1180" s="49"/>
      <c r="E1180" s="20"/>
      <c r="F1180" s="20"/>
      <c r="G1180" s="20"/>
      <c r="H1180" s="9"/>
      <c r="I1180" s="20"/>
      <c r="J1180" s="20"/>
    </row>
    <row r="1181" spans="3:10" ht="12.75">
      <c r="C1181" s="20"/>
      <c r="D1181" s="49"/>
      <c r="E1181" s="20"/>
      <c r="F1181" s="20"/>
      <c r="G1181" s="20"/>
      <c r="H1181" s="9"/>
      <c r="I1181" s="20"/>
      <c r="J1181" s="20"/>
    </row>
    <row r="1182" spans="3:10" ht="12.75">
      <c r="C1182" s="20"/>
      <c r="D1182" s="49"/>
      <c r="E1182" s="20"/>
      <c r="F1182" s="20"/>
      <c r="G1182" s="20"/>
      <c r="H1182" s="9"/>
      <c r="I1182" s="20"/>
      <c r="J1182" s="20"/>
    </row>
    <row r="1183" spans="3:10" ht="12.75">
      <c r="C1183" s="20"/>
      <c r="D1183" s="49"/>
      <c r="E1183" s="20"/>
      <c r="F1183" s="20"/>
      <c r="G1183" s="20"/>
      <c r="H1183" s="9"/>
      <c r="I1183" s="20"/>
      <c r="J1183" s="20"/>
    </row>
    <row r="1184" spans="3:10" ht="12.75">
      <c r="C1184" s="20"/>
      <c r="D1184" s="49"/>
      <c r="E1184" s="20"/>
      <c r="F1184" s="20"/>
      <c r="G1184" s="20"/>
      <c r="H1184" s="9"/>
      <c r="I1184" s="20"/>
      <c r="J1184" s="20"/>
    </row>
    <row r="1185" spans="3:10" ht="12.75">
      <c r="C1185" s="20"/>
      <c r="D1185" s="49"/>
      <c r="E1185" s="20"/>
      <c r="F1185" s="20"/>
      <c r="G1185" s="20"/>
      <c r="H1185" s="9"/>
      <c r="I1185" s="20"/>
      <c r="J1185" s="20"/>
    </row>
    <row r="1186" spans="3:10" ht="12.75">
      <c r="C1186" s="20"/>
      <c r="D1186" s="49"/>
      <c r="E1186" s="20"/>
      <c r="F1186" s="20"/>
      <c r="G1186" s="20"/>
      <c r="H1186" s="9"/>
      <c r="I1186" s="20"/>
      <c r="J1186" s="20"/>
    </row>
    <row r="1187" spans="3:10" ht="12.75">
      <c r="C1187" s="20"/>
      <c r="D1187" s="49"/>
      <c r="E1187" s="20"/>
      <c r="F1187" s="20"/>
      <c r="G1187" s="20"/>
      <c r="H1187" s="9"/>
      <c r="I1187" s="20"/>
      <c r="J1187" s="20"/>
    </row>
    <row r="1188" spans="3:10" ht="12.75">
      <c r="C1188" s="20"/>
      <c r="D1188" s="49"/>
      <c r="E1188" s="20"/>
      <c r="F1188" s="20"/>
      <c r="G1188" s="20"/>
      <c r="H1188" s="9"/>
      <c r="I1188" s="20"/>
      <c r="J1188" s="20"/>
    </row>
    <row r="1189" spans="3:10" ht="12.75">
      <c r="C1189" s="20"/>
      <c r="D1189" s="49"/>
      <c r="E1189" s="20"/>
      <c r="F1189" s="20"/>
      <c r="G1189" s="20"/>
      <c r="H1189" s="9"/>
      <c r="I1189" s="20"/>
      <c r="J1189" s="20"/>
    </row>
    <row r="1190" spans="3:10" ht="12.75">
      <c r="C1190" s="20"/>
      <c r="D1190" s="49"/>
      <c r="E1190" s="20"/>
      <c r="F1190" s="20"/>
      <c r="G1190" s="20"/>
      <c r="H1190" s="9"/>
      <c r="I1190" s="20"/>
      <c r="J1190" s="20"/>
    </row>
    <row r="1191" spans="3:10" ht="12.75">
      <c r="C1191" s="20"/>
      <c r="D1191" s="49"/>
      <c r="E1191" s="20"/>
      <c r="F1191" s="20"/>
      <c r="G1191" s="20"/>
      <c r="H1191" s="9"/>
      <c r="I1191" s="20"/>
      <c r="J1191" s="20"/>
    </row>
    <row r="1192" spans="3:10" ht="12.75">
      <c r="C1192" s="20"/>
      <c r="D1192" s="49"/>
      <c r="E1192" s="20"/>
      <c r="F1192" s="20"/>
      <c r="G1192" s="20"/>
      <c r="H1192" s="9"/>
      <c r="I1192" s="20"/>
      <c r="J1192" s="20"/>
    </row>
    <row r="1193" spans="3:10" ht="12.75">
      <c r="C1193" s="20"/>
      <c r="D1193" s="49"/>
      <c r="E1193" s="20"/>
      <c r="F1193" s="20"/>
      <c r="G1193" s="20"/>
      <c r="H1193" s="9"/>
      <c r="I1193" s="20"/>
      <c r="J1193" s="20"/>
    </row>
    <row r="1194" spans="3:10" ht="12.75">
      <c r="C1194" s="20"/>
      <c r="D1194" s="49"/>
      <c r="E1194" s="20"/>
      <c r="F1194" s="20"/>
      <c r="G1194" s="20"/>
      <c r="H1194" s="9"/>
      <c r="I1194" s="20"/>
      <c r="J1194" s="20"/>
    </row>
    <row r="1195" spans="3:10" ht="12.75">
      <c r="C1195" s="20"/>
      <c r="D1195" s="49"/>
      <c r="E1195" s="20"/>
      <c r="F1195" s="20"/>
      <c r="G1195" s="20"/>
      <c r="H1195" s="9"/>
      <c r="I1195" s="20"/>
      <c r="J1195" s="20"/>
    </row>
    <row r="1196" spans="3:10" ht="12.75">
      <c r="C1196" s="20"/>
      <c r="D1196" s="49"/>
      <c r="E1196" s="20"/>
      <c r="F1196" s="20"/>
      <c r="G1196" s="20"/>
      <c r="H1196" s="9"/>
      <c r="I1196" s="20"/>
      <c r="J1196" s="20"/>
    </row>
    <row r="1197" spans="3:10" ht="12.75">
      <c r="C1197" s="20"/>
      <c r="D1197" s="49"/>
      <c r="E1197" s="20"/>
      <c r="F1197" s="20"/>
      <c r="G1197" s="20"/>
      <c r="H1197" s="9"/>
      <c r="I1197" s="20"/>
      <c r="J1197" s="20"/>
    </row>
    <row r="1198" spans="3:10" ht="12.75">
      <c r="C1198" s="20"/>
      <c r="D1198" s="49"/>
      <c r="E1198" s="20"/>
      <c r="F1198" s="20"/>
      <c r="G1198" s="20"/>
      <c r="H1198" s="9"/>
      <c r="I1198" s="20"/>
      <c r="J1198" s="20"/>
    </row>
    <row r="1199" spans="3:10" ht="12.75">
      <c r="C1199" s="20"/>
      <c r="D1199" s="49"/>
      <c r="E1199" s="20"/>
      <c r="F1199" s="20"/>
      <c r="G1199" s="20"/>
      <c r="H1199" s="9"/>
      <c r="I1199" s="20"/>
      <c r="J1199" s="20"/>
    </row>
    <row r="1200" spans="3:10" ht="12.75">
      <c r="C1200" s="20"/>
      <c r="D1200" s="49"/>
      <c r="E1200" s="20"/>
      <c r="F1200" s="20"/>
      <c r="G1200" s="20"/>
      <c r="H1200" s="9"/>
      <c r="I1200" s="20"/>
      <c r="J1200" s="20"/>
    </row>
    <row r="1201" spans="3:10" ht="12.75">
      <c r="C1201" s="20"/>
      <c r="D1201" s="49"/>
      <c r="E1201" s="20"/>
      <c r="F1201" s="20"/>
      <c r="G1201" s="20"/>
      <c r="H1201" s="9"/>
      <c r="I1201" s="20"/>
      <c r="J1201" s="20"/>
    </row>
    <row r="1202" spans="3:10" ht="12.75">
      <c r="C1202" s="20"/>
      <c r="D1202" s="49"/>
      <c r="E1202" s="20"/>
      <c r="F1202" s="20"/>
      <c r="G1202" s="20"/>
      <c r="H1202" s="9"/>
      <c r="I1202" s="20"/>
      <c r="J1202" s="20"/>
    </row>
    <row r="1203" spans="3:10" ht="12.75">
      <c r="C1203" s="20"/>
      <c r="D1203" s="49"/>
      <c r="E1203" s="20"/>
      <c r="F1203" s="20"/>
      <c r="G1203" s="20"/>
      <c r="H1203" s="9"/>
      <c r="I1203" s="20"/>
      <c r="J1203" s="20"/>
    </row>
    <row r="1204" spans="3:10" ht="12.75">
      <c r="C1204" s="20"/>
      <c r="D1204" s="49"/>
      <c r="E1204" s="20"/>
      <c r="F1204" s="20"/>
      <c r="G1204" s="20"/>
      <c r="H1204" s="9"/>
      <c r="I1204" s="20"/>
      <c r="J1204" s="20"/>
    </row>
    <row r="1205" spans="3:10" ht="12.75">
      <c r="C1205" s="20"/>
      <c r="D1205" s="49"/>
      <c r="E1205" s="20"/>
      <c r="F1205" s="20"/>
      <c r="G1205" s="20"/>
      <c r="H1205" s="9"/>
      <c r="I1205" s="20"/>
      <c r="J1205" s="20"/>
    </row>
    <row r="1206" spans="3:10" ht="12.75">
      <c r="C1206" s="20"/>
      <c r="D1206" s="49"/>
      <c r="E1206" s="20"/>
      <c r="F1206" s="20"/>
      <c r="G1206" s="20"/>
      <c r="H1206" s="9"/>
      <c r="I1206" s="20"/>
      <c r="J1206" s="20"/>
    </row>
    <row r="1207" spans="3:10" ht="12.75">
      <c r="C1207" s="20"/>
      <c r="D1207" s="49"/>
      <c r="E1207" s="20"/>
      <c r="F1207" s="20"/>
      <c r="G1207" s="20"/>
      <c r="H1207" s="9"/>
      <c r="I1207" s="20"/>
      <c r="J1207" s="20"/>
    </row>
    <row r="1208" spans="3:10" ht="12.75">
      <c r="C1208" s="20"/>
      <c r="D1208" s="49"/>
      <c r="E1208" s="20"/>
      <c r="F1208" s="20"/>
      <c r="G1208" s="20"/>
      <c r="H1208" s="9"/>
      <c r="I1208" s="20"/>
      <c r="J1208" s="20"/>
    </row>
    <row r="1209" spans="3:10" ht="12.75">
      <c r="C1209" s="20"/>
      <c r="D1209" s="49"/>
      <c r="E1209" s="20"/>
      <c r="F1209" s="20"/>
      <c r="G1209" s="20"/>
      <c r="H1209" s="9"/>
      <c r="I1209" s="20"/>
      <c r="J1209" s="20"/>
    </row>
    <row r="1210" spans="3:10" ht="12.75">
      <c r="C1210" s="20"/>
      <c r="D1210" s="49"/>
      <c r="E1210" s="20"/>
      <c r="F1210" s="20"/>
      <c r="G1210" s="20"/>
      <c r="H1210" s="9"/>
      <c r="I1210" s="20"/>
      <c r="J1210" s="20"/>
    </row>
    <row r="1211" spans="3:10" ht="12.75">
      <c r="C1211" s="20"/>
      <c r="D1211" s="49"/>
      <c r="E1211" s="20"/>
      <c r="F1211" s="20"/>
      <c r="G1211" s="20"/>
      <c r="H1211" s="9"/>
      <c r="I1211" s="20"/>
      <c r="J1211" s="20"/>
    </row>
    <row r="1212" spans="3:10" ht="12.75">
      <c r="C1212" s="20"/>
      <c r="D1212" s="49"/>
      <c r="E1212" s="20"/>
      <c r="F1212" s="20"/>
      <c r="G1212" s="20"/>
      <c r="H1212" s="9"/>
      <c r="I1212" s="20"/>
      <c r="J1212" s="20"/>
    </row>
    <row r="1213" spans="3:10" ht="12.75">
      <c r="C1213" s="20"/>
      <c r="D1213" s="49"/>
      <c r="E1213" s="20"/>
      <c r="F1213" s="20"/>
      <c r="G1213" s="20"/>
      <c r="H1213" s="9"/>
      <c r="I1213" s="20"/>
      <c r="J1213" s="20"/>
    </row>
    <row r="1214" spans="3:10" ht="12.75">
      <c r="C1214" s="20"/>
      <c r="D1214" s="49"/>
      <c r="E1214" s="20"/>
      <c r="F1214" s="20"/>
      <c r="G1214" s="20"/>
      <c r="H1214" s="9"/>
      <c r="I1214" s="20"/>
      <c r="J1214" s="20"/>
    </row>
    <row r="1215" spans="3:10" ht="12.75">
      <c r="C1215" s="20"/>
      <c r="D1215" s="49"/>
      <c r="E1215" s="20"/>
      <c r="F1215" s="20"/>
      <c r="G1215" s="20"/>
      <c r="H1215" s="9"/>
      <c r="I1215" s="20"/>
      <c r="J1215" s="20"/>
    </row>
    <row r="1216" spans="3:10" ht="12.75">
      <c r="C1216" s="20"/>
      <c r="D1216" s="49"/>
      <c r="E1216" s="20"/>
      <c r="F1216" s="20"/>
      <c r="G1216" s="20"/>
      <c r="H1216" s="9"/>
      <c r="I1216" s="20"/>
      <c r="J1216" s="20"/>
    </row>
    <row r="1217" spans="3:10" ht="12.75">
      <c r="C1217" s="20"/>
      <c r="D1217" s="49"/>
      <c r="E1217" s="20"/>
      <c r="F1217" s="20"/>
      <c r="G1217" s="20"/>
      <c r="H1217" s="9"/>
      <c r="I1217" s="20"/>
      <c r="J1217" s="20"/>
    </row>
    <row r="1218" spans="3:10" ht="12.75">
      <c r="C1218" s="20"/>
      <c r="D1218" s="49"/>
      <c r="E1218" s="20"/>
      <c r="F1218" s="20"/>
      <c r="G1218" s="20"/>
      <c r="H1218" s="9"/>
      <c r="I1218" s="20"/>
      <c r="J1218" s="20"/>
    </row>
    <row r="1219" spans="3:10" ht="12.75">
      <c r="C1219" s="20"/>
      <c r="D1219" s="49"/>
      <c r="E1219" s="20"/>
      <c r="F1219" s="20"/>
      <c r="G1219" s="20"/>
      <c r="H1219" s="9"/>
      <c r="I1219" s="20"/>
      <c r="J1219" s="20"/>
    </row>
    <row r="1220" spans="3:10" ht="12.75">
      <c r="C1220" s="20"/>
      <c r="D1220" s="49"/>
      <c r="E1220" s="20"/>
      <c r="F1220" s="20"/>
      <c r="G1220" s="20"/>
      <c r="H1220" s="9"/>
      <c r="I1220" s="20"/>
      <c r="J1220" s="20"/>
    </row>
    <row r="1221" spans="3:10" ht="12.75">
      <c r="C1221" s="20"/>
      <c r="D1221" s="49"/>
      <c r="E1221" s="20"/>
      <c r="F1221" s="20"/>
      <c r="G1221" s="20"/>
      <c r="H1221" s="9"/>
      <c r="I1221" s="20"/>
      <c r="J1221" s="20"/>
    </row>
    <row r="1222" spans="3:10" ht="12.75">
      <c r="C1222" s="20"/>
      <c r="D1222" s="49"/>
      <c r="E1222" s="20"/>
      <c r="F1222" s="20"/>
      <c r="G1222" s="20"/>
      <c r="H1222" s="9"/>
      <c r="I1222" s="20"/>
      <c r="J1222" s="20"/>
    </row>
    <row r="1223" spans="3:10" ht="12.75">
      <c r="C1223" s="20"/>
      <c r="D1223" s="49"/>
      <c r="E1223" s="20"/>
      <c r="F1223" s="20"/>
      <c r="G1223" s="20"/>
      <c r="H1223" s="9"/>
      <c r="I1223" s="20"/>
      <c r="J1223" s="20"/>
    </row>
    <row r="1224" spans="3:10" ht="12.75">
      <c r="C1224" s="20"/>
      <c r="D1224" s="49"/>
      <c r="E1224" s="20"/>
      <c r="F1224" s="20"/>
      <c r="G1224" s="20"/>
      <c r="H1224" s="9"/>
      <c r="I1224" s="20"/>
      <c r="J1224" s="20"/>
    </row>
    <row r="1225" spans="3:10" ht="12.75">
      <c r="C1225" s="20"/>
      <c r="D1225" s="49"/>
      <c r="E1225" s="20"/>
      <c r="F1225" s="20"/>
      <c r="G1225" s="20"/>
      <c r="H1225" s="9"/>
      <c r="I1225" s="20"/>
      <c r="J1225" s="20"/>
    </row>
    <row r="1226" spans="3:10" ht="12.75">
      <c r="C1226" s="20"/>
      <c r="D1226" s="49"/>
      <c r="E1226" s="20"/>
      <c r="F1226" s="20"/>
      <c r="G1226" s="20"/>
      <c r="H1226" s="9"/>
      <c r="I1226" s="20"/>
      <c r="J1226" s="20"/>
    </row>
    <row r="1227" spans="3:10" ht="12.75">
      <c r="C1227" s="20"/>
      <c r="D1227" s="49"/>
      <c r="E1227" s="20"/>
      <c r="F1227" s="20"/>
      <c r="G1227" s="20"/>
      <c r="H1227" s="9"/>
      <c r="I1227" s="20"/>
      <c r="J1227" s="20"/>
    </row>
    <row r="1228" spans="3:10" ht="12.75">
      <c r="C1228" s="20"/>
      <c r="D1228" s="49"/>
      <c r="E1228" s="20"/>
      <c r="F1228" s="20"/>
      <c r="G1228" s="20"/>
      <c r="H1228" s="9"/>
      <c r="I1228" s="20"/>
      <c r="J1228" s="20"/>
    </row>
    <row r="1229" spans="3:10" ht="12.75">
      <c r="C1229" s="20"/>
      <c r="D1229" s="49"/>
      <c r="E1229" s="20"/>
      <c r="F1229" s="20"/>
      <c r="G1229" s="20"/>
      <c r="H1229" s="9"/>
      <c r="I1229" s="20"/>
      <c r="J1229" s="20"/>
    </row>
    <row r="1230" spans="3:10" ht="12.75">
      <c r="C1230" s="20"/>
      <c r="D1230" s="49"/>
      <c r="E1230" s="20"/>
      <c r="F1230" s="20"/>
      <c r="G1230" s="20"/>
      <c r="H1230" s="9"/>
      <c r="I1230" s="20"/>
      <c r="J1230" s="20"/>
    </row>
    <row r="1231" spans="3:10" ht="12.75">
      <c r="C1231" s="20"/>
      <c r="D1231" s="49"/>
      <c r="E1231" s="20"/>
      <c r="F1231" s="20"/>
      <c r="G1231" s="20"/>
      <c r="H1231" s="9"/>
      <c r="I1231" s="20"/>
      <c r="J1231" s="20"/>
    </row>
    <row r="1232" spans="3:10" ht="12.75">
      <c r="C1232" s="20"/>
      <c r="D1232" s="49"/>
      <c r="E1232" s="20"/>
      <c r="F1232" s="20"/>
      <c r="G1232" s="20"/>
      <c r="H1232" s="9"/>
      <c r="I1232" s="20"/>
      <c r="J1232" s="20"/>
    </row>
    <row r="1233" spans="3:10" ht="12.75">
      <c r="C1233" s="20"/>
      <c r="D1233" s="49"/>
      <c r="E1233" s="20"/>
      <c r="F1233" s="20"/>
      <c r="G1233" s="20"/>
      <c r="H1233" s="9"/>
      <c r="I1233" s="20"/>
      <c r="J1233" s="20"/>
    </row>
    <row r="1234" spans="3:10" ht="12.75">
      <c r="C1234" s="20"/>
      <c r="D1234" s="49"/>
      <c r="E1234" s="20"/>
      <c r="F1234" s="20"/>
      <c r="G1234" s="20"/>
      <c r="H1234" s="9"/>
      <c r="I1234" s="20"/>
      <c r="J1234" s="20"/>
    </row>
    <row r="1235" spans="3:10" ht="12.75">
      <c r="C1235" s="20"/>
      <c r="D1235" s="49"/>
      <c r="E1235" s="20"/>
      <c r="F1235" s="20"/>
      <c r="G1235" s="20"/>
      <c r="H1235" s="9"/>
      <c r="I1235" s="20"/>
      <c r="J1235" s="20"/>
    </row>
    <row r="1236" spans="3:10" ht="12.75">
      <c r="C1236" s="20"/>
      <c r="D1236" s="49"/>
      <c r="E1236" s="20"/>
      <c r="F1236" s="20"/>
      <c r="G1236" s="20"/>
      <c r="H1236" s="9"/>
      <c r="I1236" s="20"/>
      <c r="J1236" s="20"/>
    </row>
    <row r="1237" spans="3:10" ht="12.75">
      <c r="C1237" s="20"/>
      <c r="D1237" s="49"/>
      <c r="E1237" s="20"/>
      <c r="F1237" s="20"/>
      <c r="G1237" s="20"/>
      <c r="H1237" s="9"/>
      <c r="I1237" s="20"/>
      <c r="J1237" s="20"/>
    </row>
    <row r="1238" spans="3:10" ht="12.75">
      <c r="C1238" s="20"/>
      <c r="D1238" s="49"/>
      <c r="E1238" s="20"/>
      <c r="F1238" s="20"/>
      <c r="G1238" s="20"/>
      <c r="H1238" s="9"/>
      <c r="I1238" s="20"/>
      <c r="J1238" s="20"/>
    </row>
    <row r="1239" spans="3:10" ht="12.75">
      <c r="C1239" s="20"/>
      <c r="D1239" s="49"/>
      <c r="E1239" s="20"/>
      <c r="F1239" s="20"/>
      <c r="G1239" s="20"/>
      <c r="H1239" s="9"/>
      <c r="I1239" s="20"/>
      <c r="J1239" s="20"/>
    </row>
    <row r="1240" spans="3:10" ht="12.75">
      <c r="C1240" s="20"/>
      <c r="D1240" s="49"/>
      <c r="E1240" s="20"/>
      <c r="F1240" s="20"/>
      <c r="G1240" s="20"/>
      <c r="H1240" s="9"/>
      <c r="I1240" s="20"/>
      <c r="J1240" s="20"/>
    </row>
    <row r="1241" spans="3:10" ht="12.75">
      <c r="C1241" s="20"/>
      <c r="D1241" s="49"/>
      <c r="E1241" s="20"/>
      <c r="F1241" s="20"/>
      <c r="G1241" s="20"/>
      <c r="H1241" s="9"/>
      <c r="I1241" s="20"/>
      <c r="J1241" s="20"/>
    </row>
    <row r="1242" spans="3:10" ht="12.75">
      <c r="C1242" s="20"/>
      <c r="D1242" s="49"/>
      <c r="E1242" s="20"/>
      <c r="F1242" s="20"/>
      <c r="G1242" s="20"/>
      <c r="H1242" s="9"/>
      <c r="I1242" s="20"/>
      <c r="J1242" s="20"/>
    </row>
    <row r="1243" spans="3:10" ht="12.75">
      <c r="C1243" s="20"/>
      <c r="D1243" s="49"/>
      <c r="E1243" s="20"/>
      <c r="F1243" s="20"/>
      <c r="G1243" s="20"/>
      <c r="H1243" s="9"/>
      <c r="I1243" s="20"/>
      <c r="J1243" s="20"/>
    </row>
    <row r="1244" spans="3:10" ht="12.75">
      <c r="C1244" s="20"/>
      <c r="D1244" s="49"/>
      <c r="E1244" s="20"/>
      <c r="F1244" s="20"/>
      <c r="G1244" s="20"/>
      <c r="H1244" s="9"/>
      <c r="I1244" s="20"/>
      <c r="J1244" s="20"/>
    </row>
    <row r="1245" spans="3:10" ht="12.75">
      <c r="C1245" s="20"/>
      <c r="D1245" s="49"/>
      <c r="E1245" s="20"/>
      <c r="F1245" s="20"/>
      <c r="G1245" s="20"/>
      <c r="H1245" s="9"/>
      <c r="I1245" s="20"/>
      <c r="J1245" s="20"/>
    </row>
    <row r="1246" spans="3:10" ht="12.75">
      <c r="C1246" s="20"/>
      <c r="D1246" s="49"/>
      <c r="E1246" s="20"/>
      <c r="F1246" s="20"/>
      <c r="G1246" s="20"/>
      <c r="H1246" s="9"/>
      <c r="I1246" s="20"/>
      <c r="J1246" s="20"/>
    </row>
    <row r="1247" spans="3:10" ht="12.75">
      <c r="C1247" s="20"/>
      <c r="D1247" s="49"/>
      <c r="E1247" s="20"/>
      <c r="F1247" s="20"/>
      <c r="G1247" s="20"/>
      <c r="H1247" s="9"/>
      <c r="I1247" s="20"/>
      <c r="J1247" s="20"/>
    </row>
    <row r="1248" spans="3:10" ht="12.75">
      <c r="C1248" s="20"/>
      <c r="D1248" s="49"/>
      <c r="E1248" s="20"/>
      <c r="F1248" s="20"/>
      <c r="G1248" s="20"/>
      <c r="H1248" s="9"/>
      <c r="I1248" s="20"/>
      <c r="J1248" s="20"/>
    </row>
    <row r="1249" spans="3:10" ht="12.75">
      <c r="C1249" s="20"/>
      <c r="D1249" s="49"/>
      <c r="E1249" s="20"/>
      <c r="F1249" s="20"/>
      <c r="G1249" s="20"/>
      <c r="H1249" s="9"/>
      <c r="I1249" s="20"/>
      <c r="J1249" s="20"/>
    </row>
    <row r="1250" spans="3:10" ht="12.75">
      <c r="C1250" s="20"/>
      <c r="D1250" s="49"/>
      <c r="E1250" s="20"/>
      <c r="F1250" s="20"/>
      <c r="G1250" s="20"/>
      <c r="H1250" s="9"/>
      <c r="I1250" s="20"/>
      <c r="J1250" s="20"/>
    </row>
    <row r="1251" spans="3:10" ht="12.75">
      <c r="C1251" s="20"/>
      <c r="D1251" s="49"/>
      <c r="E1251" s="20"/>
      <c r="F1251" s="20"/>
      <c r="G1251" s="20"/>
      <c r="H1251" s="9"/>
      <c r="I1251" s="20"/>
      <c r="J1251" s="20"/>
    </row>
    <row r="1252" spans="3:10" ht="12.75">
      <c r="C1252" s="20"/>
      <c r="D1252" s="49"/>
      <c r="E1252" s="20"/>
      <c r="F1252" s="20"/>
      <c r="G1252" s="20"/>
      <c r="H1252" s="9"/>
      <c r="I1252" s="20"/>
      <c r="J1252" s="20"/>
    </row>
    <row r="1253" spans="3:10" ht="12.75">
      <c r="C1253" s="20"/>
      <c r="D1253" s="49"/>
      <c r="E1253" s="20"/>
      <c r="F1253" s="20"/>
      <c r="G1253" s="20"/>
      <c r="H1253" s="9"/>
      <c r="I1253" s="20"/>
      <c r="J1253" s="20"/>
    </row>
    <row r="1254" spans="3:10" ht="12.75">
      <c r="C1254" s="20"/>
      <c r="D1254" s="49"/>
      <c r="E1254" s="20"/>
      <c r="F1254" s="20"/>
      <c r="G1254" s="20"/>
      <c r="H1254" s="9"/>
      <c r="I1254" s="20"/>
      <c r="J1254" s="20"/>
    </row>
    <row r="1255" spans="3:10" ht="12.75">
      <c r="C1255" s="20"/>
      <c r="D1255" s="49"/>
      <c r="E1255" s="20"/>
      <c r="F1255" s="20"/>
      <c r="G1255" s="20"/>
      <c r="H1255" s="9"/>
      <c r="I1255" s="20"/>
      <c r="J1255" s="20"/>
    </row>
    <row r="1256" spans="3:10" ht="12.75">
      <c r="C1256" s="20"/>
      <c r="D1256" s="49"/>
      <c r="E1256" s="20"/>
      <c r="F1256" s="20"/>
      <c r="G1256" s="20"/>
      <c r="H1256" s="9"/>
      <c r="I1256" s="20"/>
      <c r="J1256" s="20"/>
    </row>
    <row r="1257" spans="3:10" ht="12.75">
      <c r="C1257" s="20"/>
      <c r="D1257" s="49"/>
      <c r="E1257" s="20"/>
      <c r="F1257" s="20"/>
      <c r="G1257" s="20"/>
      <c r="H1257" s="9"/>
      <c r="I1257" s="20"/>
      <c r="J1257" s="20"/>
    </row>
    <row r="1258" spans="3:10" ht="12.75">
      <c r="C1258" s="20"/>
      <c r="D1258" s="49"/>
      <c r="E1258" s="20"/>
      <c r="F1258" s="20"/>
      <c r="G1258" s="20"/>
      <c r="H1258" s="9"/>
      <c r="I1258" s="20"/>
      <c r="J1258" s="20"/>
    </row>
    <row r="1259" spans="3:10" ht="12.75">
      <c r="C1259" s="20"/>
      <c r="D1259" s="49"/>
      <c r="E1259" s="20"/>
      <c r="F1259" s="20"/>
      <c r="G1259" s="20"/>
      <c r="H1259" s="9"/>
      <c r="I1259" s="20"/>
      <c r="J1259" s="20"/>
    </row>
    <row r="1260" spans="3:10" ht="12.75">
      <c r="C1260" s="20"/>
      <c r="D1260" s="49"/>
      <c r="E1260" s="20"/>
      <c r="F1260" s="20"/>
      <c r="G1260" s="20"/>
      <c r="H1260" s="9"/>
      <c r="I1260" s="20"/>
      <c r="J1260" s="20"/>
    </row>
    <row r="1261" spans="3:10" ht="12.75">
      <c r="C1261" s="20"/>
      <c r="D1261" s="49"/>
      <c r="E1261" s="20"/>
      <c r="F1261" s="20"/>
      <c r="G1261" s="20"/>
      <c r="H1261" s="9"/>
      <c r="I1261" s="20"/>
      <c r="J1261" s="20"/>
    </row>
    <row r="1262" spans="3:10" ht="12.75">
      <c r="C1262" s="20"/>
      <c r="D1262" s="49"/>
      <c r="E1262" s="20"/>
      <c r="F1262" s="20"/>
      <c r="G1262" s="20"/>
      <c r="H1262" s="9"/>
      <c r="I1262" s="20"/>
      <c r="J1262" s="20"/>
    </row>
    <row r="1263" spans="3:10" ht="12.75">
      <c r="C1263" s="20"/>
      <c r="D1263" s="49"/>
      <c r="E1263" s="20"/>
      <c r="F1263" s="20"/>
      <c r="G1263" s="20"/>
      <c r="H1263" s="9"/>
      <c r="I1263" s="20"/>
      <c r="J1263" s="20"/>
    </row>
    <row r="1264" spans="3:10" ht="12.75">
      <c r="C1264" s="20"/>
      <c r="D1264" s="49"/>
      <c r="E1264" s="20"/>
      <c r="F1264" s="20"/>
      <c r="G1264" s="20"/>
      <c r="H1264" s="9"/>
      <c r="I1264" s="20"/>
      <c r="J1264" s="20"/>
    </row>
    <row r="1265" spans="3:10" ht="12.75">
      <c r="C1265" s="20"/>
      <c r="D1265" s="49"/>
      <c r="E1265" s="20"/>
      <c r="F1265" s="20"/>
      <c r="G1265" s="20"/>
      <c r="H1265" s="9"/>
      <c r="I1265" s="20"/>
      <c r="J1265" s="20"/>
    </row>
    <row r="1266" spans="3:10" ht="12.75">
      <c r="C1266" s="20"/>
      <c r="D1266" s="49"/>
      <c r="E1266" s="20"/>
      <c r="F1266" s="20"/>
      <c r="G1266" s="20"/>
      <c r="H1266" s="9"/>
      <c r="I1266" s="20"/>
      <c r="J1266" s="20"/>
    </row>
    <row r="1267" spans="3:10" ht="12.75">
      <c r="C1267" s="20"/>
      <c r="D1267" s="49"/>
      <c r="E1267" s="20"/>
      <c r="F1267" s="20"/>
      <c r="G1267" s="20"/>
      <c r="H1267" s="9"/>
      <c r="I1267" s="20"/>
      <c r="J1267" s="20"/>
    </row>
    <row r="1268" spans="3:10" ht="12.75">
      <c r="C1268" s="20"/>
      <c r="D1268" s="49"/>
      <c r="E1268" s="20"/>
      <c r="F1268" s="20"/>
      <c r="G1268" s="20"/>
      <c r="H1268" s="9"/>
      <c r="I1268" s="20"/>
      <c r="J1268" s="20"/>
    </row>
    <row r="1269" spans="3:10" ht="12.75">
      <c r="C1269" s="20"/>
      <c r="D1269" s="49"/>
      <c r="E1269" s="20"/>
      <c r="F1269" s="20"/>
      <c r="G1269" s="20"/>
      <c r="H1269" s="9"/>
      <c r="I1269" s="20"/>
      <c r="J1269" s="20"/>
    </row>
    <row r="1270" spans="3:10" ht="12.75">
      <c r="C1270" s="20"/>
      <c r="D1270" s="49"/>
      <c r="E1270" s="20"/>
      <c r="F1270" s="20"/>
      <c r="G1270" s="20"/>
      <c r="H1270" s="9"/>
      <c r="I1270" s="20"/>
      <c r="J1270" s="20"/>
    </row>
    <row r="1271" spans="3:10" ht="12.75">
      <c r="C1271" s="20"/>
      <c r="D1271" s="49"/>
      <c r="E1271" s="20"/>
      <c r="F1271" s="20"/>
      <c r="G1271" s="20"/>
      <c r="H1271" s="9"/>
      <c r="I1271" s="20"/>
      <c r="J1271" s="20"/>
    </row>
    <row r="1272" spans="3:10" ht="12.75">
      <c r="C1272" s="20"/>
      <c r="D1272" s="49"/>
      <c r="E1272" s="20"/>
      <c r="F1272" s="20"/>
      <c r="G1272" s="20"/>
      <c r="H1272" s="9"/>
      <c r="I1272" s="20"/>
      <c r="J1272" s="20"/>
    </row>
    <row r="1273" spans="3:10" ht="12.75">
      <c r="C1273" s="20"/>
      <c r="D1273" s="49"/>
      <c r="E1273" s="20"/>
      <c r="F1273" s="20"/>
      <c r="G1273" s="20"/>
      <c r="H1273" s="9"/>
      <c r="I1273" s="20"/>
      <c r="J1273" s="20"/>
    </row>
    <row r="1274" spans="3:10" ht="12.75">
      <c r="C1274" s="20"/>
      <c r="D1274" s="49"/>
      <c r="E1274" s="20"/>
      <c r="F1274" s="20"/>
      <c r="G1274" s="20"/>
      <c r="H1274" s="9"/>
      <c r="I1274" s="20"/>
      <c r="J1274" s="20"/>
    </row>
    <row r="1275" spans="3:10" ht="12.75">
      <c r="C1275" s="20"/>
      <c r="D1275" s="49"/>
      <c r="E1275" s="20"/>
      <c r="F1275" s="20"/>
      <c r="G1275" s="20"/>
      <c r="H1275" s="9"/>
      <c r="I1275" s="20"/>
      <c r="J1275" s="20"/>
    </row>
    <row r="1276" spans="3:10" ht="12.75">
      <c r="C1276" s="20"/>
      <c r="D1276" s="49"/>
      <c r="E1276" s="20"/>
      <c r="F1276" s="20"/>
      <c r="G1276" s="20"/>
      <c r="H1276" s="9"/>
      <c r="I1276" s="20"/>
      <c r="J1276" s="20"/>
    </row>
    <row r="1277" spans="3:10" ht="12.75">
      <c r="C1277" s="20"/>
      <c r="D1277" s="49"/>
      <c r="E1277" s="20"/>
      <c r="F1277" s="20"/>
      <c r="G1277" s="20"/>
      <c r="H1277" s="9"/>
      <c r="I1277" s="20"/>
      <c r="J1277" s="20"/>
    </row>
    <row r="1278" spans="3:10" ht="12.75">
      <c r="C1278" s="20"/>
      <c r="D1278" s="49"/>
      <c r="E1278" s="20"/>
      <c r="F1278" s="20"/>
      <c r="G1278" s="20"/>
      <c r="H1278" s="9"/>
      <c r="I1278" s="20"/>
      <c r="J1278" s="20"/>
    </row>
    <row r="1279" spans="3:10" ht="12.75">
      <c r="C1279" s="20"/>
      <c r="D1279" s="49"/>
      <c r="E1279" s="20"/>
      <c r="F1279" s="20"/>
      <c r="G1279" s="20"/>
      <c r="H1279" s="9"/>
      <c r="I1279" s="20"/>
      <c r="J1279" s="20"/>
    </row>
    <row r="1280" spans="3:10" ht="12.75">
      <c r="C1280" s="20"/>
      <c r="D1280" s="49"/>
      <c r="E1280" s="20"/>
      <c r="F1280" s="20"/>
      <c r="G1280" s="20"/>
      <c r="H1280" s="9"/>
      <c r="I1280" s="20"/>
      <c r="J1280" s="20"/>
    </row>
    <row r="1281" spans="3:10" ht="12.75">
      <c r="C1281" s="20"/>
      <c r="D1281" s="49"/>
      <c r="E1281" s="20"/>
      <c r="F1281" s="20"/>
      <c r="G1281" s="20"/>
      <c r="H1281" s="9"/>
      <c r="I1281" s="20"/>
      <c r="J1281" s="20"/>
    </row>
    <row r="1282" spans="3:10" ht="12.75">
      <c r="C1282" s="20"/>
      <c r="D1282" s="49"/>
      <c r="E1282" s="20"/>
      <c r="F1282" s="20"/>
      <c r="G1282" s="20"/>
      <c r="H1282" s="9"/>
      <c r="I1282" s="20"/>
      <c r="J1282" s="20"/>
    </row>
    <row r="1283" spans="3:10" ht="12.75">
      <c r="C1283" s="20"/>
      <c r="D1283" s="49"/>
      <c r="E1283" s="20"/>
      <c r="F1283" s="20"/>
      <c r="G1283" s="20"/>
      <c r="H1283" s="9"/>
      <c r="I1283" s="20"/>
      <c r="J1283" s="20"/>
    </row>
    <row r="1284" spans="3:10" ht="12.75">
      <c r="C1284" s="20"/>
      <c r="D1284" s="49"/>
      <c r="E1284" s="20"/>
      <c r="F1284" s="20"/>
      <c r="G1284" s="20"/>
      <c r="H1284" s="9"/>
      <c r="I1284" s="20"/>
      <c r="J1284" s="20"/>
    </row>
    <row r="1285" spans="3:10" ht="12.75">
      <c r="C1285" s="20"/>
      <c r="D1285" s="49"/>
      <c r="E1285" s="20"/>
      <c r="F1285" s="20"/>
      <c r="G1285" s="20"/>
      <c r="H1285" s="9"/>
      <c r="I1285" s="20"/>
      <c r="J1285" s="20"/>
    </row>
    <row r="1286" spans="3:10" ht="12.75">
      <c r="C1286" s="20"/>
      <c r="D1286" s="49"/>
      <c r="E1286" s="20"/>
      <c r="F1286" s="20"/>
      <c r="G1286" s="20"/>
      <c r="H1286" s="9"/>
      <c r="I1286" s="20"/>
      <c r="J1286" s="20"/>
    </row>
    <row r="1287" spans="3:10" ht="12.75">
      <c r="C1287" s="20"/>
      <c r="D1287" s="49"/>
      <c r="E1287" s="20"/>
      <c r="F1287" s="20"/>
      <c r="G1287" s="20"/>
      <c r="H1287" s="9"/>
      <c r="I1287" s="20"/>
      <c r="J1287" s="20"/>
    </row>
    <row r="1288" spans="3:10" ht="12.75">
      <c r="C1288" s="20"/>
      <c r="D1288" s="49"/>
      <c r="E1288" s="20"/>
      <c r="F1288" s="20"/>
      <c r="G1288" s="20"/>
      <c r="H1288" s="9"/>
      <c r="I1288" s="20"/>
      <c r="J1288" s="20"/>
    </row>
    <row r="1289" spans="3:10" ht="12.75">
      <c r="C1289" s="20"/>
      <c r="D1289" s="49"/>
      <c r="E1289" s="20"/>
      <c r="F1289" s="20"/>
      <c r="G1289" s="20"/>
      <c r="H1289" s="9"/>
      <c r="I1289" s="20"/>
      <c r="J1289" s="20"/>
    </row>
    <row r="1290" spans="3:10" ht="12.75">
      <c r="C1290" s="20"/>
      <c r="D1290" s="49"/>
      <c r="E1290" s="20"/>
      <c r="F1290" s="20"/>
      <c r="G1290" s="20"/>
      <c r="H1290" s="9"/>
      <c r="I1290" s="20"/>
      <c r="J1290" s="20"/>
    </row>
    <row r="1291" spans="3:10" ht="12.75">
      <c r="C1291" s="20"/>
      <c r="D1291" s="49"/>
      <c r="E1291" s="20"/>
      <c r="F1291" s="20"/>
      <c r="G1291" s="20"/>
      <c r="H1291" s="9"/>
      <c r="I1291" s="20"/>
      <c r="J1291" s="20"/>
    </row>
    <row r="1292" spans="3:10" ht="12.75">
      <c r="C1292" s="20"/>
      <c r="D1292" s="49"/>
      <c r="E1292" s="20"/>
      <c r="F1292" s="20"/>
      <c r="G1292" s="20"/>
      <c r="H1292" s="9"/>
      <c r="I1292" s="20"/>
      <c r="J1292" s="20"/>
    </row>
    <row r="1293" spans="3:10" ht="12.75">
      <c r="C1293" s="20"/>
      <c r="D1293" s="49"/>
      <c r="E1293" s="20"/>
      <c r="F1293" s="20"/>
      <c r="G1293" s="20"/>
      <c r="H1293" s="9"/>
      <c r="I1293" s="20"/>
      <c r="J1293" s="20"/>
    </row>
    <row r="1294" spans="3:10" ht="12.75">
      <c r="C1294" s="20"/>
      <c r="D1294" s="49"/>
      <c r="E1294" s="20"/>
      <c r="F1294" s="20"/>
      <c r="G1294" s="20"/>
      <c r="H1294" s="9"/>
      <c r="I1294" s="20"/>
      <c r="J1294" s="20"/>
    </row>
    <row r="1295" spans="3:10" ht="12.75">
      <c r="C1295" s="20"/>
      <c r="D1295" s="49"/>
      <c r="E1295" s="20"/>
      <c r="F1295" s="20"/>
      <c r="G1295" s="20"/>
      <c r="H1295" s="9"/>
      <c r="I1295" s="20"/>
      <c r="J1295" s="20"/>
    </row>
    <row r="1296" spans="3:10" ht="12.75">
      <c r="C1296" s="20"/>
      <c r="D1296" s="49"/>
      <c r="E1296" s="20"/>
      <c r="F1296" s="20"/>
      <c r="G1296" s="20"/>
      <c r="H1296" s="9"/>
      <c r="I1296" s="20"/>
      <c r="J1296" s="20"/>
    </row>
    <row r="1297" spans="3:10" ht="12.75">
      <c r="C1297" s="20"/>
      <c r="D1297" s="49"/>
      <c r="E1297" s="20"/>
      <c r="F1297" s="20"/>
      <c r="G1297" s="20"/>
      <c r="H1297" s="9"/>
      <c r="I1297" s="20"/>
      <c r="J1297" s="20"/>
    </row>
    <row r="1298" spans="3:10" ht="12.75">
      <c r="C1298" s="20"/>
      <c r="D1298" s="49"/>
      <c r="E1298" s="20"/>
      <c r="F1298" s="20"/>
      <c r="G1298" s="20"/>
      <c r="H1298" s="9"/>
      <c r="I1298" s="20"/>
      <c r="J1298" s="20"/>
    </row>
    <row r="1299" spans="3:10" ht="12.75">
      <c r="C1299" s="20"/>
      <c r="D1299" s="49"/>
      <c r="E1299" s="20"/>
      <c r="F1299" s="20"/>
      <c r="G1299" s="20"/>
      <c r="H1299" s="9"/>
      <c r="I1299" s="20"/>
      <c r="J1299" s="20"/>
    </row>
    <row r="1300" spans="3:10" ht="12.75">
      <c r="C1300" s="20"/>
      <c r="D1300" s="49"/>
      <c r="E1300" s="20"/>
      <c r="F1300" s="20"/>
      <c r="G1300" s="20"/>
      <c r="H1300" s="9"/>
      <c r="I1300" s="20"/>
      <c r="J1300" s="20"/>
    </row>
    <row r="1301" spans="3:10" ht="12.75">
      <c r="C1301" s="20"/>
      <c r="D1301" s="49"/>
      <c r="E1301" s="20"/>
      <c r="F1301" s="20"/>
      <c r="G1301" s="20"/>
      <c r="H1301" s="9"/>
      <c r="I1301" s="20"/>
      <c r="J1301" s="20"/>
    </row>
    <row r="1302" spans="3:10" ht="12.75">
      <c r="C1302" s="20"/>
      <c r="D1302" s="49"/>
      <c r="E1302" s="20"/>
      <c r="F1302" s="20"/>
      <c r="G1302" s="20"/>
      <c r="H1302" s="9"/>
      <c r="I1302" s="20"/>
      <c r="J1302" s="20"/>
    </row>
    <row r="1303" spans="3:10" ht="12.75">
      <c r="C1303" s="20"/>
      <c r="D1303" s="49"/>
      <c r="E1303" s="20"/>
      <c r="F1303" s="20"/>
      <c r="G1303" s="20"/>
      <c r="H1303" s="9"/>
      <c r="I1303" s="20"/>
      <c r="J1303" s="20"/>
    </row>
    <row r="1304" spans="3:10" ht="12.75">
      <c r="C1304" s="20"/>
      <c r="D1304" s="49"/>
      <c r="E1304" s="20"/>
      <c r="F1304" s="20"/>
      <c r="G1304" s="20"/>
      <c r="H1304" s="9"/>
      <c r="I1304" s="20"/>
      <c r="J1304" s="20"/>
    </row>
    <row r="1305" spans="3:10" ht="12.75">
      <c r="C1305" s="20"/>
      <c r="D1305" s="49"/>
      <c r="E1305" s="20"/>
      <c r="F1305" s="20"/>
      <c r="G1305" s="20"/>
      <c r="H1305" s="9"/>
      <c r="I1305" s="20"/>
      <c r="J1305" s="20"/>
    </row>
    <row r="1306" spans="3:10" ht="12.75">
      <c r="C1306" s="20"/>
      <c r="D1306" s="49"/>
      <c r="E1306" s="20"/>
      <c r="F1306" s="20"/>
      <c r="G1306" s="20"/>
      <c r="H1306" s="9"/>
      <c r="I1306" s="20"/>
      <c r="J1306" s="20"/>
    </row>
    <row r="1307" spans="3:10" ht="12.75">
      <c r="C1307" s="20"/>
      <c r="D1307" s="49"/>
      <c r="E1307" s="20"/>
      <c r="F1307" s="20"/>
      <c r="G1307" s="20"/>
      <c r="H1307" s="9"/>
      <c r="I1307" s="20"/>
      <c r="J1307" s="20"/>
    </row>
    <row r="1308" spans="3:10" ht="12.75">
      <c r="C1308" s="20"/>
      <c r="D1308" s="49"/>
      <c r="E1308" s="20"/>
      <c r="F1308" s="20"/>
      <c r="G1308" s="20"/>
      <c r="H1308" s="9"/>
      <c r="I1308" s="20"/>
      <c r="J1308" s="20"/>
    </row>
    <row r="1309" spans="3:10" ht="12.75">
      <c r="C1309" s="20"/>
      <c r="D1309" s="49"/>
      <c r="E1309" s="20"/>
      <c r="F1309" s="20"/>
      <c r="G1309" s="20"/>
      <c r="H1309" s="9"/>
      <c r="I1309" s="20"/>
      <c r="J1309" s="20"/>
    </row>
    <row r="1310" spans="3:10" ht="12.75">
      <c r="C1310" s="20"/>
      <c r="D1310" s="49"/>
      <c r="E1310" s="20"/>
      <c r="F1310" s="20"/>
      <c r="G1310" s="20"/>
      <c r="H1310" s="9"/>
      <c r="I1310" s="20"/>
      <c r="J1310" s="20"/>
    </row>
    <row r="1311" spans="3:10" ht="12.75">
      <c r="C1311" s="20"/>
      <c r="D1311" s="49"/>
      <c r="E1311" s="20"/>
      <c r="F1311" s="20"/>
      <c r="G1311" s="20"/>
      <c r="H1311" s="9"/>
      <c r="I1311" s="20"/>
      <c r="J1311" s="20"/>
    </row>
    <row r="1312" spans="3:10" ht="12.75">
      <c r="C1312" s="20"/>
      <c r="D1312" s="49"/>
      <c r="E1312" s="20"/>
      <c r="F1312" s="20"/>
      <c r="G1312" s="20"/>
      <c r="H1312" s="9"/>
      <c r="I1312" s="20"/>
      <c r="J1312" s="20"/>
    </row>
    <row r="1313" spans="3:10" ht="12.75">
      <c r="C1313" s="20"/>
      <c r="D1313" s="49"/>
      <c r="E1313" s="20"/>
      <c r="F1313" s="20"/>
      <c r="G1313" s="20"/>
      <c r="H1313" s="9"/>
      <c r="I1313" s="20"/>
      <c r="J1313" s="20"/>
    </row>
    <row r="1314" spans="3:10" ht="12.75">
      <c r="C1314" s="20"/>
      <c r="D1314" s="49"/>
      <c r="E1314" s="20"/>
      <c r="F1314" s="20"/>
      <c r="G1314" s="20"/>
      <c r="H1314" s="9"/>
      <c r="I1314" s="20"/>
      <c r="J1314" s="20"/>
    </row>
    <row r="1315" spans="3:10" ht="12.75">
      <c r="C1315" s="20"/>
      <c r="D1315" s="49"/>
      <c r="E1315" s="20"/>
      <c r="F1315" s="20"/>
      <c r="G1315" s="20"/>
      <c r="H1315" s="9"/>
      <c r="I1315" s="20"/>
      <c r="J1315" s="20"/>
    </row>
    <row r="1316" spans="3:10" ht="12.75">
      <c r="C1316" s="20"/>
      <c r="D1316" s="49"/>
      <c r="E1316" s="20"/>
      <c r="F1316" s="20"/>
      <c r="G1316" s="20"/>
      <c r="H1316" s="9"/>
      <c r="I1316" s="20"/>
      <c r="J1316" s="20"/>
    </row>
    <row r="1317" spans="3:10" ht="12.75">
      <c r="C1317" s="20"/>
      <c r="D1317" s="49"/>
      <c r="E1317" s="20"/>
      <c r="F1317" s="20"/>
      <c r="G1317" s="20"/>
      <c r="H1317" s="9"/>
      <c r="I1317" s="20"/>
      <c r="J1317" s="20"/>
    </row>
    <row r="1318" spans="3:10" ht="12.75">
      <c r="C1318" s="20"/>
      <c r="D1318" s="49"/>
      <c r="E1318" s="20"/>
      <c r="F1318" s="20"/>
      <c r="G1318" s="20"/>
      <c r="H1318" s="9"/>
      <c r="I1318" s="20"/>
      <c r="J1318" s="20"/>
    </row>
    <row r="1319" spans="3:10" ht="12.75">
      <c r="C1319" s="20"/>
      <c r="D1319" s="49"/>
      <c r="E1319" s="20"/>
      <c r="F1319" s="20"/>
      <c r="G1319" s="20"/>
      <c r="H1319" s="9"/>
      <c r="I1319" s="20"/>
      <c r="J1319" s="20"/>
    </row>
    <row r="1320" spans="3:10" ht="12.75">
      <c r="C1320" s="20"/>
      <c r="D1320" s="49"/>
      <c r="E1320" s="20"/>
      <c r="F1320" s="20"/>
      <c r="G1320" s="20"/>
      <c r="H1320" s="9"/>
      <c r="I1320" s="20"/>
      <c r="J1320" s="20"/>
    </row>
    <row r="1321" spans="3:10" ht="12.75">
      <c r="C1321" s="20"/>
      <c r="D1321" s="49"/>
      <c r="E1321" s="20"/>
      <c r="F1321" s="20"/>
      <c r="G1321" s="20"/>
      <c r="H1321" s="9"/>
      <c r="I1321" s="20"/>
      <c r="J1321" s="20"/>
    </row>
    <row r="1322" spans="3:10" ht="12.75">
      <c r="C1322" s="20"/>
      <c r="D1322" s="49"/>
      <c r="E1322" s="20"/>
      <c r="F1322" s="20"/>
      <c r="G1322" s="20"/>
      <c r="H1322" s="9"/>
      <c r="I1322" s="20"/>
      <c r="J1322" s="20"/>
    </row>
    <row r="1323" spans="3:10" ht="12.75">
      <c r="C1323" s="20"/>
      <c r="D1323" s="49"/>
      <c r="E1323" s="20"/>
      <c r="F1323" s="20"/>
      <c r="G1323" s="20"/>
      <c r="H1323" s="9"/>
      <c r="I1323" s="20"/>
      <c r="J1323" s="20"/>
    </row>
    <row r="1324" spans="3:10" ht="12.75">
      <c r="C1324" s="20"/>
      <c r="D1324" s="49"/>
      <c r="E1324" s="20"/>
      <c r="F1324" s="20"/>
      <c r="G1324" s="20"/>
      <c r="H1324" s="9"/>
      <c r="I1324" s="20"/>
      <c r="J1324" s="20"/>
    </row>
    <row r="1325" spans="3:10" ht="12.75">
      <c r="C1325" s="20"/>
      <c r="D1325" s="49"/>
      <c r="E1325" s="20"/>
      <c r="F1325" s="20"/>
      <c r="G1325" s="20"/>
      <c r="H1325" s="9"/>
      <c r="I1325" s="20"/>
      <c r="J1325" s="20"/>
    </row>
    <row r="1326" spans="3:10" ht="12.75">
      <c r="C1326" s="20"/>
      <c r="D1326" s="49"/>
      <c r="E1326" s="20"/>
      <c r="F1326" s="20"/>
      <c r="G1326" s="20"/>
      <c r="H1326" s="9"/>
      <c r="I1326" s="20"/>
      <c r="J1326" s="20"/>
    </row>
    <row r="1327" spans="3:10" ht="12.75">
      <c r="C1327" s="20"/>
      <c r="D1327" s="49"/>
      <c r="E1327" s="20"/>
      <c r="F1327" s="20"/>
      <c r="G1327" s="20"/>
      <c r="H1327" s="9"/>
      <c r="I1327" s="20"/>
      <c r="J1327" s="20"/>
    </row>
    <row r="1328" spans="3:10" ht="12.75">
      <c r="C1328" s="20"/>
      <c r="D1328" s="49"/>
      <c r="E1328" s="20"/>
      <c r="F1328" s="20"/>
      <c r="G1328" s="20"/>
      <c r="H1328" s="9"/>
      <c r="I1328" s="20"/>
      <c r="J1328" s="20"/>
    </row>
    <row r="1329" spans="3:10" ht="12.75">
      <c r="C1329" s="20"/>
      <c r="D1329" s="49"/>
      <c r="E1329" s="20"/>
      <c r="F1329" s="20"/>
      <c r="G1329" s="20"/>
      <c r="H1329" s="9"/>
      <c r="I1329" s="20"/>
      <c r="J1329" s="20"/>
    </row>
    <row r="1330" spans="3:10" ht="12.75">
      <c r="C1330" s="20"/>
      <c r="D1330" s="49"/>
      <c r="E1330" s="20"/>
      <c r="F1330" s="20"/>
      <c r="G1330" s="20"/>
      <c r="H1330" s="9"/>
      <c r="I1330" s="20"/>
      <c r="J1330" s="20"/>
    </row>
    <row r="1331" spans="3:10" ht="12.75">
      <c r="C1331" s="20"/>
      <c r="D1331" s="49"/>
      <c r="E1331" s="20"/>
      <c r="F1331" s="20"/>
      <c r="G1331" s="20"/>
      <c r="H1331" s="9"/>
      <c r="I1331" s="20"/>
      <c r="J1331" s="20"/>
    </row>
    <row r="1332" spans="3:10" ht="12.75">
      <c r="C1332" s="20"/>
      <c r="D1332" s="49"/>
      <c r="E1332" s="20"/>
      <c r="F1332" s="20"/>
      <c r="G1332" s="20"/>
      <c r="H1332" s="9"/>
      <c r="I1332" s="20"/>
      <c r="J1332" s="20"/>
    </row>
    <row r="1333" spans="3:10" ht="12.75">
      <c r="C1333" s="20"/>
      <c r="D1333" s="49"/>
      <c r="E1333" s="20"/>
      <c r="F1333" s="20"/>
      <c r="G1333" s="20"/>
      <c r="H1333" s="9"/>
      <c r="I1333" s="20"/>
      <c r="J1333" s="20"/>
    </row>
    <row r="1334" spans="3:10" ht="12.75">
      <c r="C1334" s="20"/>
      <c r="D1334" s="49"/>
      <c r="E1334" s="20"/>
      <c r="F1334" s="20"/>
      <c r="G1334" s="20"/>
      <c r="H1334" s="9"/>
      <c r="I1334" s="20"/>
      <c r="J1334" s="20"/>
    </row>
    <row r="1335" spans="3:10" ht="12.75">
      <c r="C1335" s="20"/>
      <c r="D1335" s="49"/>
      <c r="E1335" s="20"/>
      <c r="F1335" s="20"/>
      <c r="G1335" s="20"/>
      <c r="H1335" s="9"/>
      <c r="I1335" s="20"/>
      <c r="J1335" s="20"/>
    </row>
    <row r="1336" spans="3:10" ht="12.75">
      <c r="C1336" s="20"/>
      <c r="D1336" s="49"/>
      <c r="E1336" s="20"/>
      <c r="F1336" s="20"/>
      <c r="G1336" s="20"/>
      <c r="H1336" s="9"/>
      <c r="I1336" s="20"/>
      <c r="J1336" s="20"/>
    </row>
    <row r="1337" spans="3:10" ht="12.75">
      <c r="C1337" s="20"/>
      <c r="D1337" s="49"/>
      <c r="E1337" s="20"/>
      <c r="F1337" s="20"/>
      <c r="G1337" s="20"/>
      <c r="H1337" s="9"/>
      <c r="I1337" s="20"/>
      <c r="J1337" s="20"/>
    </row>
    <row r="1338" spans="3:10" ht="12.75">
      <c r="C1338" s="20"/>
      <c r="D1338" s="49"/>
      <c r="E1338" s="20"/>
      <c r="F1338" s="20"/>
      <c r="G1338" s="20"/>
      <c r="H1338" s="9"/>
      <c r="I1338" s="20"/>
      <c r="J1338" s="20"/>
    </row>
    <row r="1339" spans="3:10" ht="12.75">
      <c r="C1339" s="20"/>
      <c r="D1339" s="49"/>
      <c r="E1339" s="20"/>
      <c r="F1339" s="20"/>
      <c r="G1339" s="20"/>
      <c r="H1339" s="9"/>
      <c r="I1339" s="20"/>
      <c r="J1339" s="20"/>
    </row>
    <row r="1340" spans="3:10" ht="12.75">
      <c r="C1340" s="20"/>
      <c r="D1340" s="49"/>
      <c r="E1340" s="20"/>
      <c r="F1340" s="20"/>
      <c r="G1340" s="20"/>
      <c r="H1340" s="9"/>
      <c r="I1340" s="20"/>
      <c r="J1340" s="20"/>
    </row>
    <row r="1341" spans="3:10" ht="12.75">
      <c r="C1341" s="20"/>
      <c r="D1341" s="49"/>
      <c r="E1341" s="20"/>
      <c r="F1341" s="20"/>
      <c r="G1341" s="20"/>
      <c r="H1341" s="9"/>
      <c r="I1341" s="20"/>
      <c r="J1341" s="20"/>
    </row>
    <row r="1342" spans="3:10" ht="12.75">
      <c r="C1342" s="20"/>
      <c r="D1342" s="49"/>
      <c r="E1342" s="20"/>
      <c r="F1342" s="20"/>
      <c r="G1342" s="20"/>
      <c r="H1342" s="9"/>
      <c r="I1342" s="20"/>
      <c r="J1342" s="20"/>
    </row>
    <row r="1343" spans="3:10" ht="12.75">
      <c r="C1343" s="20"/>
      <c r="D1343" s="49"/>
      <c r="E1343" s="20"/>
      <c r="F1343" s="20"/>
      <c r="G1343" s="20"/>
      <c r="H1343" s="9"/>
      <c r="I1343" s="20"/>
      <c r="J1343" s="20"/>
    </row>
    <row r="1344" spans="3:10" ht="12.75">
      <c r="C1344" s="20"/>
      <c r="D1344" s="49"/>
      <c r="E1344" s="20"/>
      <c r="F1344" s="20"/>
      <c r="G1344" s="20"/>
      <c r="H1344" s="9"/>
      <c r="I1344" s="20"/>
      <c r="J1344" s="20"/>
    </row>
    <row r="1345" spans="3:10" ht="12.75">
      <c r="C1345" s="20"/>
      <c r="D1345" s="49"/>
      <c r="E1345" s="20"/>
      <c r="F1345" s="20"/>
      <c r="G1345" s="20"/>
      <c r="H1345" s="9"/>
      <c r="I1345" s="20"/>
      <c r="J1345" s="20"/>
    </row>
    <row r="1346" spans="3:10" ht="12.75">
      <c r="C1346" s="20"/>
      <c r="D1346" s="49"/>
      <c r="E1346" s="20"/>
      <c r="F1346" s="20"/>
      <c r="G1346" s="20"/>
      <c r="H1346" s="9"/>
      <c r="I1346" s="20"/>
      <c r="J1346" s="20"/>
    </row>
    <row r="1347" spans="3:10" ht="12.75">
      <c r="C1347" s="20"/>
      <c r="D1347" s="49"/>
      <c r="E1347" s="20"/>
      <c r="F1347" s="20"/>
      <c r="G1347" s="20"/>
      <c r="H1347" s="9"/>
      <c r="I1347" s="20"/>
      <c r="J1347" s="20"/>
    </row>
    <row r="1348" spans="3:10" ht="12.75">
      <c r="C1348" s="20"/>
      <c r="D1348" s="49"/>
      <c r="E1348" s="20"/>
      <c r="F1348" s="20"/>
      <c r="G1348" s="20"/>
      <c r="H1348" s="9"/>
      <c r="I1348" s="20"/>
      <c r="J1348" s="20"/>
    </row>
    <row r="1349" spans="3:10" ht="12.75">
      <c r="C1349" s="20"/>
      <c r="D1349" s="49"/>
      <c r="E1349" s="20"/>
      <c r="F1349" s="20"/>
      <c r="G1349" s="20"/>
      <c r="H1349" s="9"/>
      <c r="I1349" s="20"/>
      <c r="J1349" s="20"/>
    </row>
    <row r="1350" spans="3:10" ht="12.75">
      <c r="C1350" s="20"/>
      <c r="D1350" s="49"/>
      <c r="E1350" s="20"/>
      <c r="F1350" s="20"/>
      <c r="G1350" s="20"/>
      <c r="H1350" s="9"/>
      <c r="I1350" s="20"/>
      <c r="J1350" s="20"/>
    </row>
    <row r="1351" spans="3:10" ht="12.75">
      <c r="C1351" s="20"/>
      <c r="D1351" s="49"/>
      <c r="E1351" s="20"/>
      <c r="F1351" s="20"/>
      <c r="G1351" s="20"/>
      <c r="H1351" s="9"/>
      <c r="I1351" s="20"/>
      <c r="J1351" s="20"/>
    </row>
    <row r="1352" spans="3:10" ht="12.75">
      <c r="C1352" s="20"/>
      <c r="D1352" s="49"/>
      <c r="E1352" s="20"/>
      <c r="F1352" s="20"/>
      <c r="G1352" s="20"/>
      <c r="H1352" s="9"/>
      <c r="I1352" s="20"/>
      <c r="J1352" s="20"/>
    </row>
    <row r="1353" spans="3:10" ht="12.75">
      <c r="C1353" s="20"/>
      <c r="D1353" s="49"/>
      <c r="E1353" s="20"/>
      <c r="F1353" s="20"/>
      <c r="G1353" s="20"/>
      <c r="H1353" s="9"/>
      <c r="I1353" s="20"/>
      <c r="J1353" s="20"/>
    </row>
    <row r="1354" spans="3:10" ht="12.75">
      <c r="C1354" s="20"/>
      <c r="D1354" s="49"/>
      <c r="E1354" s="20"/>
      <c r="F1354" s="20"/>
      <c r="G1354" s="20"/>
      <c r="H1354" s="9"/>
      <c r="I1354" s="20"/>
      <c r="J1354" s="20"/>
    </row>
    <row r="1355" spans="3:10" ht="12.75">
      <c r="C1355" s="20"/>
      <c r="D1355" s="49"/>
      <c r="E1355" s="20"/>
      <c r="F1355" s="20"/>
      <c r="G1355" s="20"/>
      <c r="H1355" s="9"/>
      <c r="I1355" s="20"/>
      <c r="J1355" s="20"/>
    </row>
    <row r="1356" spans="3:10" ht="12.75">
      <c r="C1356" s="20"/>
      <c r="D1356" s="49"/>
      <c r="E1356" s="20"/>
      <c r="F1356" s="20"/>
      <c r="G1356" s="20"/>
      <c r="H1356" s="9"/>
      <c r="I1356" s="20"/>
      <c r="J1356" s="20"/>
    </row>
    <row r="1357" spans="3:10" ht="12.75">
      <c r="C1357" s="20"/>
      <c r="D1357" s="49"/>
      <c r="E1357" s="20"/>
      <c r="F1357" s="20"/>
      <c r="G1357" s="20"/>
      <c r="H1357" s="9"/>
      <c r="I1357" s="20"/>
      <c r="J1357" s="20"/>
    </row>
    <row r="1358" spans="3:10" ht="12.75">
      <c r="C1358" s="20"/>
      <c r="D1358" s="49"/>
      <c r="E1358" s="20"/>
      <c r="F1358" s="20"/>
      <c r="G1358" s="20"/>
      <c r="H1358" s="9"/>
      <c r="I1358" s="20"/>
      <c r="J1358" s="20"/>
    </row>
    <row r="1359" spans="3:10" ht="12.75">
      <c r="C1359" s="20"/>
      <c r="D1359" s="49"/>
      <c r="E1359" s="20"/>
      <c r="F1359" s="20"/>
      <c r="G1359" s="20"/>
      <c r="H1359" s="9"/>
      <c r="I1359" s="20"/>
      <c r="J1359" s="20"/>
    </row>
    <row r="1360" spans="3:10" ht="12.75">
      <c r="C1360" s="20"/>
      <c r="D1360" s="49"/>
      <c r="E1360" s="20"/>
      <c r="F1360" s="20"/>
      <c r="G1360" s="20"/>
      <c r="H1360" s="9"/>
      <c r="I1360" s="20"/>
      <c r="J1360" s="20"/>
    </row>
    <row r="1361" spans="3:10" ht="12.75">
      <c r="C1361" s="20"/>
      <c r="D1361" s="49"/>
      <c r="E1361" s="20"/>
      <c r="F1361" s="20"/>
      <c r="G1361" s="20"/>
      <c r="H1361" s="9"/>
      <c r="I1361" s="20"/>
      <c r="J1361" s="20"/>
    </row>
    <row r="1362" spans="3:10" ht="12.75">
      <c r="C1362" s="20"/>
      <c r="D1362" s="49"/>
      <c r="E1362" s="20"/>
      <c r="F1362" s="20"/>
      <c r="G1362" s="20"/>
      <c r="H1362" s="9"/>
      <c r="I1362" s="20"/>
      <c r="J1362" s="20"/>
    </row>
    <row r="1363" spans="3:10" ht="12.75">
      <c r="C1363" s="20"/>
      <c r="D1363" s="49"/>
      <c r="E1363" s="20"/>
      <c r="F1363" s="20"/>
      <c r="G1363" s="20"/>
      <c r="H1363" s="9"/>
      <c r="I1363" s="20"/>
      <c r="J1363" s="20"/>
    </row>
    <row r="1364" spans="3:10" ht="12.75">
      <c r="C1364" s="20"/>
      <c r="D1364" s="49"/>
      <c r="E1364" s="20"/>
      <c r="F1364" s="20"/>
      <c r="G1364" s="20"/>
      <c r="H1364" s="9"/>
      <c r="I1364" s="20"/>
      <c r="J1364" s="20"/>
    </row>
    <row r="1365" spans="3:10" ht="12.75">
      <c r="C1365" s="20"/>
      <c r="D1365" s="49"/>
      <c r="E1365" s="20"/>
      <c r="F1365" s="20"/>
      <c r="G1365" s="20"/>
      <c r="H1365" s="9"/>
      <c r="I1365" s="20"/>
      <c r="J1365" s="20"/>
    </row>
    <row r="1366" spans="3:10" ht="12.75">
      <c r="C1366" s="20"/>
      <c r="D1366" s="49"/>
      <c r="E1366" s="20"/>
      <c r="F1366" s="20"/>
      <c r="G1366" s="20"/>
      <c r="H1366" s="9"/>
      <c r="I1366" s="20"/>
      <c r="J1366" s="20"/>
    </row>
    <row r="1367" spans="3:10" ht="12.75">
      <c r="C1367" s="20"/>
      <c r="D1367" s="49"/>
      <c r="E1367" s="20"/>
      <c r="F1367" s="20"/>
      <c r="G1367" s="20"/>
      <c r="H1367" s="9"/>
      <c r="I1367" s="20"/>
      <c r="J1367" s="20"/>
    </row>
    <row r="1368" spans="3:10" ht="12.75">
      <c r="C1368" s="20"/>
      <c r="D1368" s="49"/>
      <c r="E1368" s="20"/>
      <c r="F1368" s="20"/>
      <c r="G1368" s="20"/>
      <c r="H1368" s="9"/>
      <c r="I1368" s="20"/>
      <c r="J1368" s="20"/>
    </row>
    <row r="1369" spans="3:10" ht="12.75">
      <c r="C1369" s="20"/>
      <c r="D1369" s="49"/>
      <c r="E1369" s="20"/>
      <c r="F1369" s="20"/>
      <c r="G1369" s="20"/>
      <c r="H1369" s="9"/>
      <c r="I1369" s="20"/>
      <c r="J1369" s="20"/>
    </row>
    <row r="1370" spans="3:10" ht="12.75">
      <c r="C1370" s="20"/>
      <c r="D1370" s="49"/>
      <c r="E1370" s="20"/>
      <c r="F1370" s="20"/>
      <c r="G1370" s="20"/>
      <c r="H1370" s="9"/>
      <c r="I1370" s="20"/>
      <c r="J1370" s="20"/>
    </row>
    <row r="1371" spans="3:10" ht="12.75">
      <c r="C1371" s="20"/>
      <c r="D1371" s="49"/>
      <c r="E1371" s="20"/>
      <c r="F1371" s="20"/>
      <c r="G1371" s="20"/>
      <c r="H1371" s="9"/>
      <c r="I1371" s="20"/>
      <c r="J1371" s="20"/>
    </row>
    <row r="1372" spans="3:10" ht="12.75">
      <c r="C1372" s="20"/>
      <c r="D1372" s="49"/>
      <c r="E1372" s="20"/>
      <c r="F1372" s="20"/>
      <c r="G1372" s="20"/>
      <c r="H1372" s="9"/>
      <c r="I1372" s="20"/>
      <c r="J1372" s="20"/>
    </row>
    <row r="1373" spans="3:10" ht="12.75">
      <c r="C1373" s="20"/>
      <c r="D1373" s="49"/>
      <c r="E1373" s="20"/>
      <c r="F1373" s="20"/>
      <c r="G1373" s="20"/>
      <c r="H1373" s="9"/>
      <c r="I1373" s="20"/>
      <c r="J1373" s="20"/>
    </row>
    <row r="1374" spans="3:10" ht="12.75">
      <c r="C1374" s="20"/>
      <c r="D1374" s="49"/>
      <c r="E1374" s="20"/>
      <c r="F1374" s="20"/>
      <c r="G1374" s="20"/>
      <c r="H1374" s="9"/>
      <c r="I1374" s="20"/>
      <c r="J1374" s="20"/>
    </row>
    <row r="1375" spans="3:10" ht="12.75">
      <c r="C1375" s="20"/>
      <c r="D1375" s="49"/>
      <c r="E1375" s="20"/>
      <c r="F1375" s="20"/>
      <c r="G1375" s="20"/>
      <c r="H1375" s="9"/>
      <c r="I1375" s="20"/>
      <c r="J1375" s="20"/>
    </row>
    <row r="1376" spans="3:10" ht="12.75">
      <c r="C1376" s="20"/>
      <c r="D1376" s="49"/>
      <c r="E1376" s="20"/>
      <c r="F1376" s="20"/>
      <c r="G1376" s="20"/>
      <c r="H1376" s="9"/>
      <c r="I1376" s="20"/>
      <c r="J1376" s="20"/>
    </row>
    <row r="1377" spans="3:10" ht="12.75">
      <c r="C1377" s="20"/>
      <c r="D1377" s="49"/>
      <c r="E1377" s="20"/>
      <c r="F1377" s="20"/>
      <c r="G1377" s="20"/>
      <c r="H1377" s="9"/>
      <c r="I1377" s="20"/>
      <c r="J1377" s="20"/>
    </row>
    <row r="1378" spans="3:10" ht="12.75">
      <c r="C1378" s="20"/>
      <c r="D1378" s="49"/>
      <c r="E1378" s="20"/>
      <c r="F1378" s="20"/>
      <c r="G1378" s="20"/>
      <c r="H1378" s="9"/>
      <c r="I1378" s="20"/>
      <c r="J1378" s="20"/>
    </row>
    <row r="1379" spans="3:10" ht="12.75">
      <c r="C1379" s="20"/>
      <c r="D1379" s="49"/>
      <c r="E1379" s="20"/>
      <c r="F1379" s="20"/>
      <c r="G1379" s="20"/>
      <c r="H1379" s="9"/>
      <c r="I1379" s="20"/>
      <c r="J1379" s="20"/>
    </row>
    <row r="1380" spans="3:10" ht="12.75">
      <c r="C1380" s="20"/>
      <c r="D1380" s="49"/>
      <c r="E1380" s="20"/>
      <c r="F1380" s="20"/>
      <c r="G1380" s="20"/>
      <c r="H1380" s="9"/>
      <c r="I1380" s="20"/>
      <c r="J1380" s="20"/>
    </row>
    <row r="1381" spans="3:10" ht="12.75">
      <c r="C1381" s="20"/>
      <c r="D1381" s="49"/>
      <c r="E1381" s="20"/>
      <c r="F1381" s="20"/>
      <c r="G1381" s="20"/>
      <c r="H1381" s="9"/>
      <c r="I1381" s="20"/>
      <c r="J1381" s="20"/>
    </row>
    <row r="1382" spans="3:10" ht="12.75">
      <c r="C1382" s="20"/>
      <c r="D1382" s="49"/>
      <c r="E1382" s="20"/>
      <c r="F1382" s="20"/>
      <c r="G1382" s="20"/>
      <c r="H1382" s="9"/>
      <c r="I1382" s="20"/>
      <c r="J1382" s="20"/>
    </row>
    <row r="1383" spans="3:10" ht="12.75">
      <c r="C1383" s="20"/>
      <c r="D1383" s="49"/>
      <c r="E1383" s="20"/>
      <c r="F1383" s="20"/>
      <c r="G1383" s="20"/>
      <c r="H1383" s="9"/>
      <c r="I1383" s="20"/>
      <c r="J1383" s="20"/>
    </row>
    <row r="1384" spans="3:10" ht="12.75">
      <c r="C1384" s="20"/>
      <c r="D1384" s="49"/>
      <c r="E1384" s="20"/>
      <c r="F1384" s="20"/>
      <c r="G1384" s="20"/>
      <c r="H1384" s="9"/>
      <c r="I1384" s="20"/>
      <c r="J1384" s="20"/>
    </row>
    <row r="1385" spans="3:10" ht="12.75">
      <c r="C1385" s="20"/>
      <c r="D1385" s="49"/>
      <c r="E1385" s="20"/>
      <c r="F1385" s="20"/>
      <c r="G1385" s="20"/>
      <c r="H1385" s="9"/>
      <c r="I1385" s="20"/>
      <c r="J1385" s="20"/>
    </row>
    <row r="1386" spans="3:10" ht="12.75">
      <c r="C1386" s="20"/>
      <c r="D1386" s="49"/>
      <c r="E1386" s="20"/>
      <c r="F1386" s="20"/>
      <c r="G1386" s="20"/>
      <c r="H1386" s="9"/>
      <c r="I1386" s="20"/>
      <c r="J1386" s="20"/>
    </row>
    <row r="1387" spans="3:10" ht="12.75">
      <c r="C1387" s="20"/>
      <c r="D1387" s="49"/>
      <c r="E1387" s="20"/>
      <c r="F1387" s="20"/>
      <c r="G1387" s="20"/>
      <c r="H1387" s="9"/>
      <c r="I1387" s="20"/>
      <c r="J1387" s="20"/>
    </row>
    <row r="1388" spans="3:10" ht="12.75">
      <c r="C1388" s="20"/>
      <c r="D1388" s="49"/>
      <c r="E1388" s="20"/>
      <c r="F1388" s="20"/>
      <c r="G1388" s="20"/>
      <c r="H1388" s="9"/>
      <c r="I1388" s="20"/>
      <c r="J1388" s="20"/>
    </row>
    <row r="1389" spans="3:10" ht="12.75">
      <c r="C1389" s="20"/>
      <c r="D1389" s="49"/>
      <c r="E1389" s="20"/>
      <c r="F1389" s="20"/>
      <c r="G1389" s="20"/>
      <c r="H1389" s="9"/>
      <c r="I1389" s="20"/>
      <c r="J1389" s="20"/>
    </row>
    <row r="1390" spans="3:10" ht="12.75">
      <c r="C1390" s="20"/>
      <c r="D1390" s="49"/>
      <c r="E1390" s="20"/>
      <c r="F1390" s="20"/>
      <c r="G1390" s="20"/>
      <c r="H1390" s="9"/>
      <c r="I1390" s="20"/>
      <c r="J1390" s="20"/>
    </row>
    <row r="1391" spans="3:10" ht="12.75">
      <c r="C1391" s="20"/>
      <c r="D1391" s="49"/>
      <c r="E1391" s="20"/>
      <c r="F1391" s="20"/>
      <c r="G1391" s="20"/>
      <c r="H1391" s="9"/>
      <c r="I1391" s="20"/>
      <c r="J1391" s="20"/>
    </row>
    <row r="1392" spans="3:10" ht="12.75">
      <c r="C1392" s="20"/>
      <c r="D1392" s="49"/>
      <c r="E1392" s="20"/>
      <c r="F1392" s="20"/>
      <c r="G1392" s="20"/>
      <c r="H1392" s="9"/>
      <c r="I1392" s="20"/>
      <c r="J1392" s="20"/>
    </row>
    <row r="1393" spans="3:10" ht="12.75">
      <c r="C1393" s="20"/>
      <c r="D1393" s="49"/>
      <c r="E1393" s="20"/>
      <c r="F1393" s="20"/>
      <c r="G1393" s="20"/>
      <c r="H1393" s="9"/>
      <c r="I1393" s="20"/>
      <c r="J1393" s="20"/>
    </row>
    <row r="1394" spans="3:10" ht="12.75">
      <c r="C1394" s="20"/>
      <c r="D1394" s="49"/>
      <c r="E1394" s="20"/>
      <c r="F1394" s="20"/>
      <c r="G1394" s="20"/>
      <c r="H1394" s="9"/>
      <c r="I1394" s="20"/>
      <c r="J1394" s="20"/>
    </row>
    <row r="1395" spans="3:10" ht="12.75">
      <c r="C1395" s="20"/>
      <c r="D1395" s="49"/>
      <c r="E1395" s="20"/>
      <c r="F1395" s="20"/>
      <c r="G1395" s="20"/>
      <c r="H1395" s="9"/>
      <c r="I1395" s="20"/>
      <c r="J1395" s="20"/>
    </row>
    <row r="1396" spans="3:10" ht="12.75">
      <c r="C1396" s="20"/>
      <c r="D1396" s="49"/>
      <c r="E1396" s="20"/>
      <c r="F1396" s="20"/>
      <c r="G1396" s="20"/>
      <c r="H1396" s="9"/>
      <c r="I1396" s="20"/>
      <c r="J1396" s="20"/>
    </row>
    <row r="1397" spans="3:10" ht="12.75">
      <c r="C1397" s="20"/>
      <c r="D1397" s="49"/>
      <c r="E1397" s="20"/>
      <c r="F1397" s="20"/>
      <c r="G1397" s="20"/>
      <c r="H1397" s="9"/>
      <c r="I1397" s="20"/>
      <c r="J1397" s="20"/>
    </row>
    <row r="1398" spans="3:10" ht="12.75">
      <c r="C1398" s="20"/>
      <c r="D1398" s="49"/>
      <c r="E1398" s="20"/>
      <c r="F1398" s="20"/>
      <c r="G1398" s="20"/>
      <c r="H1398" s="9"/>
      <c r="I1398" s="20"/>
      <c r="J1398" s="20"/>
    </row>
    <row r="1399" spans="3:10" ht="12.75">
      <c r="C1399" s="20"/>
      <c r="D1399" s="49"/>
      <c r="E1399" s="20"/>
      <c r="F1399" s="20"/>
      <c r="G1399" s="20"/>
      <c r="H1399" s="9"/>
      <c r="I1399" s="20"/>
      <c r="J1399" s="20"/>
    </row>
    <row r="1400" spans="3:10" ht="12.75">
      <c r="C1400" s="20"/>
      <c r="D1400" s="49"/>
      <c r="E1400" s="20"/>
      <c r="F1400" s="20"/>
      <c r="G1400" s="20"/>
      <c r="H1400" s="9"/>
      <c r="I1400" s="20"/>
      <c r="J1400" s="20"/>
    </row>
    <row r="1401" spans="3:10" ht="12.75">
      <c r="C1401" s="20"/>
      <c r="D1401" s="49"/>
      <c r="E1401" s="20"/>
      <c r="F1401" s="20"/>
      <c r="G1401" s="20"/>
      <c r="H1401" s="9"/>
      <c r="I1401" s="20"/>
      <c r="J1401" s="20"/>
    </row>
    <row r="1402" spans="3:10" ht="12.75">
      <c r="C1402" s="20"/>
      <c r="D1402" s="49"/>
      <c r="E1402" s="20"/>
      <c r="F1402" s="20"/>
      <c r="G1402" s="20"/>
      <c r="H1402" s="9"/>
      <c r="I1402" s="20"/>
      <c r="J1402" s="20"/>
    </row>
    <row r="1403" spans="3:10" ht="12.75">
      <c r="C1403" s="20"/>
      <c r="D1403" s="49"/>
      <c r="E1403" s="20"/>
      <c r="F1403" s="20"/>
      <c r="G1403" s="20"/>
      <c r="H1403" s="9"/>
      <c r="I1403" s="20"/>
      <c r="J1403" s="20"/>
    </row>
    <row r="1404" spans="3:10" ht="12.75">
      <c r="C1404" s="20"/>
      <c r="D1404" s="49"/>
      <c r="E1404" s="20"/>
      <c r="F1404" s="20"/>
      <c r="G1404" s="20"/>
      <c r="H1404" s="9"/>
      <c r="I1404" s="20"/>
      <c r="J1404" s="20"/>
    </row>
    <row r="1405" spans="3:10" ht="12.75">
      <c r="C1405" s="20"/>
      <c r="D1405" s="49"/>
      <c r="E1405" s="20"/>
      <c r="F1405" s="20"/>
      <c r="G1405" s="20"/>
      <c r="H1405" s="9"/>
      <c r="I1405" s="20"/>
      <c r="J1405" s="20"/>
    </row>
    <row r="1406" spans="3:10" ht="12.75">
      <c r="C1406" s="20"/>
      <c r="D1406" s="49"/>
      <c r="E1406" s="20"/>
      <c r="F1406" s="20"/>
      <c r="G1406" s="20"/>
      <c r="H1406" s="9"/>
      <c r="I1406" s="20"/>
      <c r="J1406" s="20"/>
    </row>
    <row r="1407" spans="3:10" ht="12.75">
      <c r="C1407" s="20"/>
      <c r="D1407" s="49"/>
      <c r="E1407" s="20"/>
      <c r="F1407" s="20"/>
      <c r="G1407" s="20"/>
      <c r="H1407" s="9"/>
      <c r="I1407" s="20"/>
      <c r="J1407" s="20"/>
    </row>
    <row r="1408" spans="3:10" ht="12.75">
      <c r="C1408" s="20"/>
      <c r="D1408" s="49"/>
      <c r="E1408" s="20"/>
      <c r="F1408" s="20"/>
      <c r="G1408" s="20"/>
      <c r="H1408" s="9"/>
      <c r="I1408" s="20"/>
      <c r="J1408" s="20"/>
    </row>
    <row r="1409" spans="3:10" ht="12.75">
      <c r="C1409" s="20"/>
      <c r="D1409" s="49"/>
      <c r="E1409" s="20"/>
      <c r="F1409" s="20"/>
      <c r="G1409" s="20"/>
      <c r="H1409" s="9"/>
      <c r="I1409" s="20"/>
      <c r="J1409" s="20"/>
    </row>
    <row r="1410" spans="3:10" ht="12.75">
      <c r="C1410" s="20"/>
      <c r="D1410" s="49"/>
      <c r="E1410" s="20"/>
      <c r="F1410" s="20"/>
      <c r="G1410" s="20"/>
      <c r="H1410" s="9"/>
      <c r="I1410" s="20"/>
      <c r="J1410" s="20"/>
    </row>
    <row r="1411" spans="3:10" ht="12.75">
      <c r="C1411" s="20"/>
      <c r="D1411" s="49"/>
      <c r="E1411" s="20"/>
      <c r="F1411" s="20"/>
      <c r="G1411" s="20"/>
      <c r="H1411" s="9"/>
      <c r="I1411" s="20"/>
      <c r="J1411" s="20"/>
    </row>
    <row r="1412" spans="3:10" ht="12.75">
      <c r="C1412" s="20"/>
      <c r="D1412" s="49"/>
      <c r="E1412" s="20"/>
      <c r="F1412" s="20"/>
      <c r="G1412" s="20"/>
      <c r="H1412" s="9"/>
      <c r="I1412" s="20"/>
      <c r="J1412" s="20"/>
    </row>
    <row r="1413" spans="3:10" ht="12.75">
      <c r="C1413" s="20"/>
      <c r="D1413" s="49"/>
      <c r="E1413" s="20"/>
      <c r="F1413" s="20"/>
      <c r="G1413" s="20"/>
      <c r="H1413" s="9"/>
      <c r="I1413" s="20"/>
      <c r="J1413" s="20"/>
    </row>
    <row r="1414" spans="3:10" ht="12.75">
      <c r="C1414" s="20"/>
      <c r="D1414" s="49"/>
      <c r="E1414" s="20"/>
      <c r="F1414" s="20"/>
      <c r="G1414" s="20"/>
      <c r="H1414" s="9"/>
      <c r="I1414" s="20"/>
      <c r="J1414" s="20"/>
    </row>
    <row r="1415" spans="3:10" ht="12.75">
      <c r="C1415" s="20"/>
      <c r="D1415" s="49"/>
      <c r="E1415" s="20"/>
      <c r="F1415" s="20"/>
      <c r="G1415" s="20"/>
      <c r="H1415" s="9"/>
      <c r="I1415" s="20"/>
      <c r="J1415" s="20"/>
    </row>
    <row r="1416" spans="3:10" ht="12.75">
      <c r="C1416" s="20"/>
      <c r="D1416" s="49"/>
      <c r="E1416" s="20"/>
      <c r="F1416" s="20"/>
      <c r="G1416" s="20"/>
      <c r="H1416" s="9"/>
      <c r="I1416" s="20"/>
      <c r="J1416" s="20"/>
    </row>
    <row r="1417" spans="3:10" ht="12.75">
      <c r="C1417" s="20"/>
      <c r="D1417" s="49"/>
      <c r="E1417" s="20"/>
      <c r="F1417" s="20"/>
      <c r="G1417" s="20"/>
      <c r="H1417" s="9"/>
      <c r="I1417" s="20"/>
      <c r="J1417" s="20"/>
    </row>
    <row r="1418" spans="3:10" ht="12.75">
      <c r="C1418" s="20"/>
      <c r="D1418" s="49"/>
      <c r="E1418" s="20"/>
      <c r="F1418" s="20"/>
      <c r="G1418" s="20"/>
      <c r="H1418" s="9"/>
      <c r="I1418" s="20"/>
      <c r="J1418" s="20"/>
    </row>
    <row r="1419" spans="3:10" ht="12.75">
      <c r="C1419" s="20"/>
      <c r="D1419" s="49"/>
      <c r="E1419" s="20"/>
      <c r="F1419" s="20"/>
      <c r="G1419" s="20"/>
      <c r="H1419" s="9"/>
      <c r="I1419" s="20"/>
      <c r="J1419" s="20"/>
    </row>
    <row r="1420" spans="3:10" ht="12.75">
      <c r="C1420" s="20"/>
      <c r="D1420" s="49"/>
      <c r="E1420" s="20"/>
      <c r="F1420" s="20"/>
      <c r="G1420" s="20"/>
      <c r="H1420" s="9"/>
      <c r="I1420" s="20"/>
      <c r="J1420" s="20"/>
    </row>
    <row r="1421" spans="3:10" ht="12.75">
      <c r="C1421" s="20"/>
      <c r="D1421" s="49"/>
      <c r="E1421" s="20"/>
      <c r="F1421" s="20"/>
      <c r="G1421" s="20"/>
      <c r="H1421" s="9"/>
      <c r="I1421" s="20"/>
      <c r="J1421" s="20"/>
    </row>
    <row r="1422" spans="3:10" ht="12.75">
      <c r="C1422" s="20"/>
      <c r="D1422" s="49"/>
      <c r="E1422" s="20"/>
      <c r="F1422" s="20"/>
      <c r="G1422" s="20"/>
      <c r="H1422" s="9"/>
      <c r="I1422" s="20"/>
      <c r="J1422" s="20"/>
    </row>
    <row r="1423" spans="3:10" ht="12.75">
      <c r="C1423" s="20"/>
      <c r="D1423" s="49"/>
      <c r="E1423" s="20"/>
      <c r="F1423" s="20"/>
      <c r="G1423" s="20"/>
      <c r="H1423" s="9"/>
      <c r="I1423" s="20"/>
      <c r="J1423" s="20"/>
    </row>
    <row r="1424" spans="3:10" ht="12.75">
      <c r="C1424" s="20"/>
      <c r="D1424" s="49"/>
      <c r="E1424" s="20"/>
      <c r="F1424" s="20"/>
      <c r="G1424" s="20"/>
      <c r="H1424" s="9"/>
      <c r="I1424" s="20"/>
      <c r="J1424" s="20"/>
    </row>
    <row r="1425" spans="3:10" ht="12.75">
      <c r="C1425" s="20"/>
      <c r="D1425" s="49"/>
      <c r="E1425" s="20"/>
      <c r="F1425" s="20"/>
      <c r="G1425" s="20"/>
      <c r="H1425" s="9"/>
      <c r="I1425" s="20"/>
      <c r="J1425" s="20"/>
    </row>
    <row r="1426" spans="3:10" ht="12.75">
      <c r="C1426" s="20"/>
      <c r="D1426" s="49"/>
      <c r="E1426" s="20"/>
      <c r="F1426" s="20"/>
      <c r="G1426" s="20"/>
      <c r="H1426" s="9"/>
      <c r="I1426" s="20"/>
      <c r="J1426" s="20"/>
    </row>
    <row r="1427" spans="3:10" ht="12.75">
      <c r="C1427" s="20"/>
      <c r="D1427" s="49"/>
      <c r="E1427" s="20"/>
      <c r="F1427" s="20"/>
      <c r="G1427" s="20"/>
      <c r="H1427" s="9"/>
      <c r="I1427" s="20"/>
      <c r="J1427" s="20"/>
    </row>
    <row r="1428" spans="3:10" ht="12.75">
      <c r="C1428" s="20"/>
      <c r="D1428" s="49"/>
      <c r="E1428" s="20"/>
      <c r="F1428" s="20"/>
      <c r="G1428" s="20"/>
      <c r="H1428" s="9"/>
      <c r="I1428" s="20"/>
      <c r="J1428" s="20"/>
    </row>
    <row r="1429" spans="3:10" ht="12.75">
      <c r="C1429" s="20"/>
      <c r="D1429" s="49"/>
      <c r="E1429" s="20"/>
      <c r="F1429" s="20"/>
      <c r="G1429" s="20"/>
      <c r="H1429" s="9"/>
      <c r="I1429" s="20"/>
      <c r="J1429" s="20"/>
    </row>
    <row r="1430" spans="3:10" ht="12.75">
      <c r="C1430" s="20"/>
      <c r="D1430" s="49"/>
      <c r="E1430" s="20"/>
      <c r="F1430" s="20"/>
      <c r="G1430" s="20"/>
      <c r="H1430" s="9"/>
      <c r="I1430" s="20"/>
      <c r="J1430" s="20"/>
    </row>
    <row r="1431" spans="3:10" ht="12.75">
      <c r="C1431" s="20"/>
      <c r="D1431" s="49"/>
      <c r="E1431" s="20"/>
      <c r="F1431" s="20"/>
      <c r="G1431" s="20"/>
      <c r="H1431" s="9"/>
      <c r="I1431" s="20"/>
      <c r="J1431" s="20"/>
    </row>
    <row r="1432" spans="3:10" ht="12.75">
      <c r="C1432" s="20"/>
      <c r="D1432" s="49"/>
      <c r="E1432" s="20"/>
      <c r="F1432" s="20"/>
      <c r="G1432" s="20"/>
      <c r="H1432" s="9"/>
      <c r="I1432" s="20"/>
      <c r="J1432" s="20"/>
    </row>
    <row r="1433" spans="3:10" ht="12.75">
      <c r="C1433" s="20"/>
      <c r="D1433" s="49"/>
      <c r="E1433" s="20"/>
      <c r="F1433" s="20"/>
      <c r="G1433" s="20"/>
      <c r="H1433" s="9"/>
      <c r="I1433" s="20"/>
      <c r="J1433" s="20"/>
    </row>
    <row r="1434" spans="3:10" ht="12.75">
      <c r="C1434" s="20"/>
      <c r="D1434" s="49"/>
      <c r="E1434" s="20"/>
      <c r="F1434" s="20"/>
      <c r="G1434" s="20"/>
      <c r="H1434" s="9"/>
      <c r="I1434" s="20"/>
      <c r="J1434" s="20"/>
    </row>
    <row r="1435" spans="3:10" ht="12.75">
      <c r="C1435" s="20"/>
      <c r="D1435" s="49"/>
      <c r="E1435" s="20"/>
      <c r="F1435" s="20"/>
      <c r="G1435" s="20"/>
      <c r="H1435" s="9"/>
      <c r="I1435" s="20"/>
      <c r="J1435" s="20"/>
    </row>
    <row r="1436" spans="3:10" ht="12.75">
      <c r="C1436" s="20"/>
      <c r="D1436" s="49"/>
      <c r="E1436" s="20"/>
      <c r="F1436" s="20"/>
      <c r="G1436" s="20"/>
      <c r="H1436" s="9"/>
      <c r="I1436" s="20"/>
      <c r="J1436" s="20"/>
    </row>
    <row r="1437" spans="3:10" ht="12.75">
      <c r="C1437" s="20"/>
      <c r="D1437" s="49"/>
      <c r="E1437" s="20"/>
      <c r="F1437" s="20"/>
      <c r="G1437" s="20"/>
      <c r="H1437" s="9"/>
      <c r="I1437" s="20"/>
      <c r="J1437" s="20"/>
    </row>
    <row r="1438" spans="3:10" ht="12.75">
      <c r="C1438" s="20"/>
      <c r="D1438" s="49"/>
      <c r="E1438" s="20"/>
      <c r="F1438" s="20"/>
      <c r="G1438" s="20"/>
      <c r="H1438" s="9"/>
      <c r="I1438" s="20"/>
      <c r="J1438" s="20"/>
    </row>
    <row r="1439" spans="3:10" ht="12.75">
      <c r="C1439" s="20"/>
      <c r="D1439" s="49"/>
      <c r="E1439" s="20"/>
      <c r="F1439" s="20"/>
      <c r="G1439" s="20"/>
      <c r="H1439" s="9"/>
      <c r="I1439" s="20"/>
      <c r="J1439" s="20"/>
    </row>
    <row r="1440" spans="3:10" ht="12.75">
      <c r="C1440" s="20"/>
      <c r="D1440" s="49"/>
      <c r="E1440" s="20"/>
      <c r="F1440" s="20"/>
      <c r="G1440" s="20"/>
      <c r="H1440" s="9"/>
      <c r="I1440" s="20"/>
      <c r="J1440" s="20"/>
    </row>
    <row r="1441" spans="3:10" ht="12.75">
      <c r="C1441" s="20"/>
      <c r="D1441" s="49"/>
      <c r="E1441" s="20"/>
      <c r="F1441" s="20"/>
      <c r="G1441" s="20"/>
      <c r="H1441" s="9"/>
      <c r="I1441" s="20"/>
      <c r="J1441" s="20"/>
    </row>
    <row r="1442" spans="3:10" ht="12.75">
      <c r="C1442" s="20"/>
      <c r="D1442" s="49"/>
      <c r="E1442" s="20"/>
      <c r="F1442" s="20"/>
      <c r="G1442" s="20"/>
      <c r="H1442" s="9"/>
      <c r="I1442" s="20"/>
      <c r="J1442" s="20"/>
    </row>
    <row r="1443" spans="3:10" ht="12.75">
      <c r="C1443" s="20"/>
      <c r="D1443" s="49"/>
      <c r="E1443" s="20"/>
      <c r="F1443" s="20"/>
      <c r="G1443" s="20"/>
      <c r="H1443" s="9"/>
      <c r="I1443" s="20"/>
      <c r="J1443" s="20"/>
    </row>
    <row r="1444" spans="3:10" ht="12.75">
      <c r="C1444" s="20"/>
      <c r="D1444" s="49"/>
      <c r="E1444" s="20"/>
      <c r="F1444" s="20"/>
      <c r="G1444" s="20"/>
      <c r="H1444" s="9"/>
      <c r="I1444" s="20"/>
      <c r="J1444" s="20"/>
    </row>
    <row r="1445" spans="3:10" ht="12.75">
      <c r="C1445" s="20"/>
      <c r="D1445" s="49"/>
      <c r="E1445" s="20"/>
      <c r="F1445" s="20"/>
      <c r="G1445" s="20"/>
      <c r="H1445" s="9"/>
      <c r="I1445" s="20"/>
      <c r="J1445" s="20"/>
    </row>
    <row r="1446" spans="3:10" ht="12.75">
      <c r="C1446" s="20"/>
      <c r="D1446" s="49"/>
      <c r="E1446" s="20"/>
      <c r="F1446" s="20"/>
      <c r="G1446" s="20"/>
      <c r="H1446" s="9"/>
      <c r="I1446" s="20"/>
      <c r="J1446" s="20"/>
    </row>
    <row r="1447" spans="3:10" ht="12.75">
      <c r="C1447" s="20"/>
      <c r="D1447" s="49"/>
      <c r="E1447" s="20"/>
      <c r="F1447" s="20"/>
      <c r="G1447" s="20"/>
      <c r="H1447" s="9"/>
      <c r="I1447" s="20"/>
      <c r="J1447" s="20"/>
    </row>
    <row r="1448" spans="3:10" ht="12.75">
      <c r="C1448" s="20"/>
      <c r="D1448" s="49"/>
      <c r="E1448" s="20"/>
      <c r="F1448" s="20"/>
      <c r="G1448" s="20"/>
      <c r="H1448" s="9"/>
      <c r="I1448" s="20"/>
      <c r="J1448" s="20"/>
    </row>
    <row r="1449" spans="3:10" ht="12.75">
      <c r="C1449" s="20"/>
      <c r="D1449" s="49"/>
      <c r="E1449" s="20"/>
      <c r="F1449" s="20"/>
      <c r="G1449" s="20"/>
      <c r="H1449" s="9"/>
      <c r="I1449" s="20"/>
      <c r="J1449" s="20"/>
    </row>
    <row r="1450" spans="3:10" ht="12.75">
      <c r="C1450" s="20"/>
      <c r="D1450" s="49"/>
      <c r="E1450" s="20"/>
      <c r="F1450" s="20"/>
      <c r="G1450" s="20"/>
      <c r="H1450" s="9"/>
      <c r="I1450" s="20"/>
      <c r="J1450" s="20"/>
    </row>
    <row r="1451" spans="3:10" ht="12.75">
      <c r="C1451" s="20"/>
      <c r="D1451" s="49"/>
      <c r="E1451" s="20"/>
      <c r="F1451" s="20"/>
      <c r="G1451" s="20"/>
      <c r="H1451" s="9"/>
      <c r="I1451" s="20"/>
      <c r="J1451" s="20"/>
    </row>
    <row r="1452" spans="3:10" ht="12.75">
      <c r="C1452" s="20"/>
      <c r="D1452" s="49"/>
      <c r="E1452" s="20"/>
      <c r="F1452" s="20"/>
      <c r="G1452" s="20"/>
      <c r="H1452" s="9"/>
      <c r="I1452" s="20"/>
      <c r="J1452" s="20"/>
    </row>
    <row r="1453" spans="3:10" ht="12.75">
      <c r="C1453" s="20"/>
      <c r="D1453" s="49"/>
      <c r="E1453" s="20"/>
      <c r="F1453" s="20"/>
      <c r="G1453" s="20"/>
      <c r="H1453" s="9"/>
      <c r="I1453" s="20"/>
      <c r="J1453" s="20"/>
    </row>
    <row r="1454" spans="3:10" ht="12.75">
      <c r="C1454" s="20"/>
      <c r="D1454" s="49"/>
      <c r="E1454" s="20"/>
      <c r="F1454" s="20"/>
      <c r="G1454" s="20"/>
      <c r="H1454" s="9"/>
      <c r="I1454" s="20"/>
      <c r="J1454" s="20"/>
    </row>
    <row r="1455" spans="3:10" ht="12.75">
      <c r="C1455" s="20"/>
      <c r="D1455" s="49"/>
      <c r="E1455" s="20"/>
      <c r="F1455" s="20"/>
      <c r="G1455" s="20"/>
      <c r="H1455" s="9"/>
      <c r="I1455" s="20"/>
      <c r="J1455" s="20"/>
    </row>
    <row r="1456" spans="3:10" ht="12.75">
      <c r="C1456" s="20"/>
      <c r="D1456" s="49"/>
      <c r="E1456" s="20"/>
      <c r="F1456" s="20"/>
      <c r="G1456" s="20"/>
      <c r="H1456" s="9"/>
      <c r="I1456" s="20"/>
      <c r="J1456" s="20"/>
    </row>
    <row r="1457" spans="3:10" ht="12.75">
      <c r="C1457" s="20"/>
      <c r="D1457" s="49"/>
      <c r="E1457" s="20"/>
      <c r="F1457" s="20"/>
      <c r="G1457" s="20"/>
      <c r="H1457" s="9"/>
      <c r="I1457" s="20"/>
      <c r="J1457" s="20"/>
    </row>
    <row r="1458" spans="3:10" ht="12.75">
      <c r="C1458" s="20"/>
      <c r="D1458" s="49"/>
      <c r="E1458" s="20"/>
      <c r="F1458" s="20"/>
      <c r="G1458" s="20"/>
      <c r="H1458" s="9"/>
      <c r="I1458" s="20"/>
      <c r="J1458" s="20"/>
    </row>
    <row r="1459" spans="3:10" ht="12.75">
      <c r="C1459" s="20"/>
      <c r="D1459" s="49"/>
      <c r="E1459" s="20"/>
      <c r="F1459" s="20"/>
      <c r="G1459" s="20"/>
      <c r="H1459" s="9"/>
      <c r="I1459" s="20"/>
      <c r="J1459" s="20"/>
    </row>
    <row r="1460" spans="3:10" ht="12.75">
      <c r="C1460" s="20"/>
      <c r="D1460" s="49"/>
      <c r="E1460" s="20"/>
      <c r="F1460" s="20"/>
      <c r="G1460" s="20"/>
      <c r="H1460" s="9"/>
      <c r="I1460" s="20"/>
      <c r="J1460" s="20"/>
    </row>
    <row r="1461" spans="3:10" ht="12.75">
      <c r="C1461" s="20"/>
      <c r="D1461" s="49"/>
      <c r="E1461" s="20"/>
      <c r="F1461" s="20"/>
      <c r="G1461" s="20"/>
      <c r="H1461" s="9"/>
      <c r="I1461" s="20"/>
      <c r="J1461" s="20"/>
    </row>
    <row r="1462" spans="3:10" ht="12.75">
      <c r="C1462" s="20"/>
      <c r="D1462" s="49"/>
      <c r="E1462" s="20"/>
      <c r="F1462" s="20"/>
      <c r="G1462" s="20"/>
      <c r="H1462" s="9"/>
      <c r="I1462" s="20"/>
      <c r="J1462" s="20"/>
    </row>
    <row r="1463" spans="3:10" ht="12.75">
      <c r="C1463" s="20"/>
      <c r="D1463" s="49"/>
      <c r="E1463" s="20"/>
      <c r="F1463" s="20"/>
      <c r="G1463" s="20"/>
      <c r="H1463" s="9"/>
      <c r="I1463" s="20"/>
      <c r="J1463" s="20"/>
    </row>
    <row r="1464" spans="3:10" ht="12.75">
      <c r="C1464" s="20"/>
      <c r="D1464" s="49"/>
      <c r="E1464" s="20"/>
      <c r="F1464" s="20"/>
      <c r="G1464" s="20"/>
      <c r="H1464" s="9"/>
      <c r="I1464" s="20"/>
      <c r="J1464" s="20"/>
    </row>
    <row r="1465" spans="3:10" ht="12.75">
      <c r="C1465" s="20"/>
      <c r="D1465" s="49"/>
      <c r="E1465" s="20"/>
      <c r="F1465" s="20"/>
      <c r="G1465" s="20"/>
      <c r="H1465" s="9"/>
      <c r="I1465" s="20"/>
      <c r="J1465" s="20"/>
    </row>
    <row r="1466" spans="3:10" ht="12.75">
      <c r="C1466" s="20"/>
      <c r="D1466" s="49"/>
      <c r="E1466" s="20"/>
      <c r="F1466" s="20"/>
      <c r="G1466" s="20"/>
      <c r="H1466" s="9"/>
      <c r="I1466" s="20"/>
      <c r="J1466" s="20"/>
    </row>
    <row r="1467" spans="3:10" ht="12.75">
      <c r="C1467" s="20"/>
      <c r="D1467" s="49"/>
      <c r="E1467" s="20"/>
      <c r="F1467" s="20"/>
      <c r="G1467" s="20"/>
      <c r="H1467" s="9"/>
      <c r="I1467" s="20"/>
      <c r="J1467" s="20"/>
    </row>
    <row r="1468" spans="3:10" ht="12.75">
      <c r="C1468" s="20"/>
      <c r="D1468" s="49"/>
      <c r="E1468" s="20"/>
      <c r="F1468" s="20"/>
      <c r="G1468" s="20"/>
      <c r="H1468" s="9"/>
      <c r="I1468" s="20"/>
      <c r="J1468" s="20"/>
    </row>
    <row r="1469" spans="3:10" ht="12.75">
      <c r="C1469" s="20"/>
      <c r="D1469" s="49"/>
      <c r="E1469" s="20"/>
      <c r="F1469" s="20"/>
      <c r="G1469" s="20"/>
      <c r="H1469" s="9"/>
      <c r="I1469" s="20"/>
      <c r="J1469" s="20"/>
    </row>
    <row r="1470" spans="3:10" ht="12.75">
      <c r="C1470" s="20"/>
      <c r="D1470" s="49"/>
      <c r="E1470" s="20"/>
      <c r="F1470" s="20"/>
      <c r="G1470" s="20"/>
      <c r="H1470" s="9"/>
      <c r="I1470" s="20"/>
      <c r="J1470" s="20"/>
    </row>
    <row r="1471" spans="3:10" ht="12.75">
      <c r="C1471" s="20"/>
      <c r="D1471" s="49"/>
      <c r="E1471" s="20"/>
      <c r="F1471" s="20"/>
      <c r="G1471" s="20"/>
      <c r="H1471" s="9"/>
      <c r="I1471" s="20"/>
      <c r="J1471" s="20"/>
    </row>
    <row r="1472" spans="3:10" ht="12.75">
      <c r="C1472" s="20"/>
      <c r="D1472" s="49"/>
      <c r="E1472" s="20"/>
      <c r="F1472" s="20"/>
      <c r="G1472" s="20"/>
      <c r="H1472" s="9"/>
      <c r="I1472" s="20"/>
      <c r="J1472" s="20"/>
    </row>
    <row r="1473" spans="3:10" ht="12.75">
      <c r="C1473" s="20"/>
      <c r="D1473" s="49"/>
      <c r="E1473" s="20"/>
      <c r="F1473" s="20"/>
      <c r="G1473" s="20"/>
      <c r="H1473" s="9"/>
      <c r="I1473" s="20"/>
      <c r="J1473" s="20"/>
    </row>
    <row r="1474" spans="3:10" ht="12.75">
      <c r="C1474" s="20"/>
      <c r="D1474" s="49"/>
      <c r="E1474" s="20"/>
      <c r="F1474" s="20"/>
      <c r="G1474" s="20"/>
      <c r="H1474" s="9"/>
      <c r="I1474" s="20"/>
      <c r="J1474" s="20"/>
    </row>
    <row r="1475" spans="3:10" ht="12.75">
      <c r="C1475" s="20"/>
      <c r="D1475" s="49"/>
      <c r="E1475" s="20"/>
      <c r="F1475" s="20"/>
      <c r="G1475" s="20"/>
      <c r="H1475" s="9"/>
      <c r="I1475" s="20"/>
      <c r="J1475" s="20"/>
    </row>
    <row r="1476" spans="3:10" ht="12.75">
      <c r="C1476" s="20"/>
      <c r="D1476" s="49"/>
      <c r="E1476" s="20"/>
      <c r="F1476" s="20"/>
      <c r="G1476" s="20"/>
      <c r="H1476" s="9"/>
      <c r="I1476" s="20"/>
      <c r="J1476" s="20"/>
    </row>
    <row r="1477" spans="3:10" ht="12.75">
      <c r="C1477" s="20"/>
      <c r="D1477" s="49"/>
      <c r="E1477" s="20"/>
      <c r="F1477" s="20"/>
      <c r="G1477" s="20"/>
      <c r="H1477" s="9"/>
      <c r="I1477" s="20"/>
      <c r="J1477" s="20"/>
    </row>
    <row r="1478" spans="3:10" ht="12.75">
      <c r="C1478" s="20"/>
      <c r="D1478" s="49"/>
      <c r="E1478" s="20"/>
      <c r="F1478" s="20"/>
      <c r="G1478" s="20"/>
      <c r="H1478" s="9"/>
      <c r="I1478" s="20"/>
      <c r="J1478" s="20"/>
    </row>
    <row r="1479" spans="3:10" ht="12.75">
      <c r="C1479" s="20"/>
      <c r="D1479" s="49"/>
      <c r="E1479" s="20"/>
      <c r="F1479" s="20"/>
      <c r="G1479" s="20"/>
      <c r="H1479" s="9"/>
      <c r="I1479" s="20"/>
      <c r="J1479" s="20"/>
    </row>
    <row r="1480" spans="3:10" ht="12.75">
      <c r="C1480" s="20"/>
      <c r="D1480" s="49"/>
      <c r="E1480" s="20"/>
      <c r="F1480" s="20"/>
      <c r="G1480" s="20"/>
      <c r="H1480" s="9"/>
      <c r="I1480" s="20"/>
      <c r="J1480" s="20"/>
    </row>
    <row r="1481" spans="3:10" ht="12.75">
      <c r="C1481" s="20"/>
      <c r="D1481" s="49"/>
      <c r="E1481" s="20"/>
      <c r="F1481" s="20"/>
      <c r="G1481" s="20"/>
      <c r="H1481" s="9"/>
      <c r="I1481" s="20"/>
      <c r="J1481" s="20"/>
    </row>
    <row r="1482" spans="3:10" ht="12.75">
      <c r="C1482" s="20"/>
      <c r="D1482" s="49"/>
      <c r="E1482" s="20"/>
      <c r="F1482" s="20"/>
      <c r="G1482" s="20"/>
      <c r="H1482" s="9"/>
      <c r="I1482" s="20"/>
      <c r="J1482" s="20"/>
    </row>
    <row r="1483" spans="3:10" ht="12.75">
      <c r="C1483" s="20"/>
      <c r="D1483" s="49"/>
      <c r="E1483" s="20"/>
      <c r="F1483" s="20"/>
      <c r="G1483" s="20"/>
      <c r="H1483" s="9"/>
      <c r="I1483" s="20"/>
      <c r="J1483" s="20"/>
    </row>
    <row r="1484" spans="3:10" ht="12.75">
      <c r="C1484" s="20"/>
      <c r="D1484" s="49"/>
      <c r="E1484" s="20"/>
      <c r="F1484" s="20"/>
      <c r="G1484" s="20"/>
      <c r="H1484" s="9"/>
      <c r="I1484" s="20"/>
      <c r="J1484" s="20"/>
    </row>
    <row r="1485" spans="3:10" ht="12.75">
      <c r="C1485" s="20"/>
      <c r="D1485" s="49"/>
      <c r="E1485" s="20"/>
      <c r="F1485" s="20"/>
      <c r="G1485" s="20"/>
      <c r="H1485" s="9"/>
      <c r="I1485" s="20"/>
      <c r="J1485" s="20"/>
    </row>
    <row r="1486" spans="3:10" ht="12.75">
      <c r="C1486" s="20"/>
      <c r="D1486" s="49"/>
      <c r="E1486" s="20"/>
      <c r="F1486" s="20"/>
      <c r="G1486" s="20"/>
      <c r="H1486" s="9"/>
      <c r="I1486" s="20"/>
      <c r="J1486" s="20"/>
    </row>
    <row r="1487" spans="3:10" ht="12.75">
      <c r="C1487" s="20"/>
      <c r="D1487" s="49"/>
      <c r="E1487" s="20"/>
      <c r="F1487" s="20"/>
      <c r="G1487" s="20"/>
      <c r="H1487" s="9"/>
      <c r="I1487" s="20"/>
      <c r="J1487" s="20"/>
    </row>
    <row r="1488" spans="3:10" ht="12.75">
      <c r="C1488" s="20"/>
      <c r="D1488" s="49"/>
      <c r="E1488" s="20"/>
      <c r="F1488" s="20"/>
      <c r="G1488" s="20"/>
      <c r="H1488" s="9"/>
      <c r="I1488" s="20"/>
      <c r="J1488" s="20"/>
    </row>
    <row r="1489" spans="3:10" ht="12.75">
      <c r="C1489" s="20"/>
      <c r="D1489" s="49"/>
      <c r="E1489" s="20"/>
      <c r="F1489" s="20"/>
      <c r="G1489" s="20"/>
      <c r="H1489" s="9"/>
      <c r="I1489" s="20"/>
      <c r="J1489" s="20"/>
    </row>
    <row r="1490" spans="3:10" ht="12.75">
      <c r="C1490" s="20"/>
      <c r="D1490" s="49"/>
      <c r="E1490" s="20"/>
      <c r="F1490" s="20"/>
      <c r="G1490" s="20"/>
      <c r="H1490" s="9"/>
      <c r="I1490" s="20"/>
      <c r="J1490" s="20"/>
    </row>
    <row r="1491" spans="3:10" ht="12.75">
      <c r="C1491" s="20"/>
      <c r="D1491" s="49"/>
      <c r="E1491" s="20"/>
      <c r="F1491" s="20"/>
      <c r="G1491" s="20"/>
      <c r="H1491" s="9"/>
      <c r="I1491" s="20"/>
      <c r="J1491" s="20"/>
    </row>
    <row r="1492" spans="3:10" ht="12.75">
      <c r="C1492" s="20"/>
      <c r="D1492" s="49"/>
      <c r="E1492" s="20"/>
      <c r="F1492" s="20"/>
      <c r="G1492" s="20"/>
      <c r="H1492" s="9"/>
      <c r="I1492" s="20"/>
      <c r="J1492" s="20"/>
    </row>
    <row r="1493" spans="3:10" ht="12.75">
      <c r="C1493" s="20"/>
      <c r="D1493" s="49"/>
      <c r="E1493" s="20"/>
      <c r="F1493" s="20"/>
      <c r="G1493" s="20"/>
      <c r="H1493" s="9"/>
      <c r="I1493" s="20"/>
      <c r="J1493" s="20"/>
    </row>
    <row r="1494" spans="3:10" ht="12.75">
      <c r="C1494" s="20"/>
      <c r="D1494" s="49"/>
      <c r="E1494" s="20"/>
      <c r="F1494" s="20"/>
      <c r="G1494" s="20"/>
      <c r="H1494" s="9"/>
      <c r="I1494" s="20"/>
      <c r="J1494" s="20"/>
    </row>
    <row r="1495" spans="3:10" ht="12.75">
      <c r="C1495" s="20"/>
      <c r="D1495" s="49"/>
      <c r="E1495" s="20"/>
      <c r="F1495" s="20"/>
      <c r="G1495" s="20"/>
      <c r="H1495" s="9"/>
      <c r="I1495" s="20"/>
      <c r="J1495" s="20"/>
    </row>
    <row r="1496" spans="3:10" ht="12.75">
      <c r="C1496" s="20"/>
      <c r="D1496" s="49"/>
      <c r="E1496" s="20"/>
      <c r="F1496" s="20"/>
      <c r="G1496" s="20"/>
      <c r="H1496" s="9"/>
      <c r="I1496" s="20"/>
      <c r="J1496" s="20"/>
    </row>
    <row r="1497" spans="3:10" ht="12.75">
      <c r="C1497" s="20"/>
      <c r="D1497" s="49"/>
      <c r="E1497" s="20"/>
      <c r="F1497" s="20"/>
      <c r="G1497" s="20"/>
      <c r="H1497" s="9"/>
      <c r="I1497" s="20"/>
      <c r="J1497" s="20"/>
    </row>
    <row r="1498" spans="3:10" ht="12.75">
      <c r="C1498" s="20"/>
      <c r="D1498" s="49"/>
      <c r="E1498" s="20"/>
      <c r="F1498" s="20"/>
      <c r="G1498" s="20"/>
      <c r="H1498" s="9"/>
      <c r="I1498" s="20"/>
      <c r="J1498" s="20"/>
    </row>
    <row r="1499" spans="3:10" ht="12.75">
      <c r="C1499" s="20"/>
      <c r="D1499" s="49"/>
      <c r="E1499" s="20"/>
      <c r="F1499" s="20"/>
      <c r="G1499" s="20"/>
      <c r="H1499" s="9"/>
      <c r="I1499" s="20"/>
      <c r="J1499" s="20"/>
    </row>
    <row r="1500" spans="3:10" ht="12.75">
      <c r="C1500" s="20"/>
      <c r="D1500" s="49"/>
      <c r="E1500" s="20"/>
      <c r="F1500" s="20"/>
      <c r="G1500" s="20"/>
      <c r="H1500" s="9"/>
      <c r="I1500" s="20"/>
      <c r="J1500" s="20"/>
    </row>
    <row r="1501" spans="3:10" ht="12.75">
      <c r="C1501" s="20"/>
      <c r="D1501" s="49"/>
      <c r="E1501" s="20"/>
      <c r="F1501" s="20"/>
      <c r="G1501" s="20"/>
      <c r="H1501" s="9"/>
      <c r="I1501" s="20"/>
      <c r="J1501" s="20"/>
    </row>
    <row r="1502" spans="3:10" ht="12.75">
      <c r="C1502" s="20"/>
      <c r="D1502" s="49"/>
      <c r="E1502" s="20"/>
      <c r="F1502" s="20"/>
      <c r="G1502" s="20"/>
      <c r="H1502" s="9"/>
      <c r="I1502" s="20"/>
      <c r="J1502" s="20"/>
    </row>
    <row r="1503" spans="3:10" ht="12.75">
      <c r="C1503" s="20"/>
      <c r="D1503" s="49"/>
      <c r="E1503" s="20"/>
      <c r="F1503" s="20"/>
      <c r="G1503" s="20"/>
      <c r="H1503" s="9"/>
      <c r="I1503" s="20"/>
      <c r="J1503" s="20"/>
    </row>
    <row r="1504" spans="3:10" ht="12.75">
      <c r="C1504" s="20"/>
      <c r="D1504" s="49"/>
      <c r="E1504" s="20"/>
      <c r="F1504" s="20"/>
      <c r="G1504" s="20"/>
      <c r="H1504" s="9"/>
      <c r="I1504" s="20"/>
      <c r="J1504" s="20"/>
    </row>
    <row r="1505" spans="3:10" ht="12.75">
      <c r="C1505" s="20"/>
      <c r="D1505" s="49"/>
      <c r="E1505" s="20"/>
      <c r="F1505" s="20"/>
      <c r="G1505" s="20"/>
      <c r="H1505" s="9"/>
      <c r="I1505" s="20"/>
      <c r="J1505" s="20"/>
    </row>
    <row r="1506" spans="3:10" ht="12.75">
      <c r="C1506" s="20"/>
      <c r="D1506" s="49"/>
      <c r="E1506" s="20"/>
      <c r="F1506" s="20"/>
      <c r="G1506" s="20"/>
      <c r="H1506" s="9"/>
      <c r="I1506" s="20"/>
      <c r="J1506" s="20"/>
    </row>
    <row r="1507" spans="3:10" ht="12.75">
      <c r="C1507" s="20"/>
      <c r="D1507" s="49"/>
      <c r="E1507" s="20"/>
      <c r="F1507" s="20"/>
      <c r="G1507" s="20"/>
      <c r="H1507" s="9"/>
      <c r="I1507" s="20"/>
      <c r="J1507" s="20"/>
    </row>
    <row r="1508" spans="3:10" ht="12.75">
      <c r="C1508" s="20"/>
      <c r="D1508" s="49"/>
      <c r="E1508" s="20"/>
      <c r="F1508" s="20"/>
      <c r="G1508" s="20"/>
      <c r="H1508" s="9"/>
      <c r="I1508" s="20"/>
      <c r="J1508" s="20"/>
    </row>
    <row r="1509" spans="3:10" ht="12.75">
      <c r="C1509" s="20"/>
      <c r="D1509" s="49"/>
      <c r="E1509" s="20"/>
      <c r="F1509" s="20"/>
      <c r="G1509" s="20"/>
      <c r="H1509" s="9"/>
      <c r="I1509" s="20"/>
      <c r="J1509" s="20"/>
    </row>
    <row r="1510" spans="3:10" ht="12.75">
      <c r="C1510" s="20"/>
      <c r="D1510" s="49"/>
      <c r="E1510" s="20"/>
      <c r="F1510" s="20"/>
      <c r="G1510" s="20"/>
      <c r="H1510" s="9"/>
      <c r="I1510" s="20"/>
      <c r="J1510" s="20"/>
    </row>
    <row r="1511" spans="3:10" ht="12.75">
      <c r="C1511" s="20"/>
      <c r="D1511" s="49"/>
      <c r="E1511" s="20"/>
      <c r="F1511" s="20"/>
      <c r="G1511" s="20"/>
      <c r="H1511" s="9"/>
      <c r="I1511" s="20"/>
      <c r="J1511" s="20"/>
    </row>
    <row r="1512" spans="3:10" ht="12.75">
      <c r="C1512" s="20"/>
      <c r="D1512" s="49"/>
      <c r="E1512" s="20"/>
      <c r="F1512" s="20"/>
      <c r="G1512" s="20"/>
      <c r="H1512" s="9"/>
      <c r="I1512" s="20"/>
      <c r="J1512" s="20"/>
    </row>
    <row r="1513" spans="3:10" ht="12.75">
      <c r="C1513" s="20"/>
      <c r="D1513" s="49"/>
      <c r="E1513" s="20"/>
      <c r="F1513" s="20"/>
      <c r="G1513" s="20"/>
      <c r="H1513" s="9"/>
      <c r="I1513" s="20"/>
      <c r="J1513" s="20"/>
    </row>
    <row r="1514" spans="3:10" ht="12.75">
      <c r="C1514" s="20"/>
      <c r="D1514" s="49"/>
      <c r="E1514" s="20"/>
      <c r="F1514" s="20"/>
      <c r="G1514" s="20"/>
      <c r="H1514" s="9"/>
      <c r="I1514" s="20"/>
      <c r="J1514" s="20"/>
    </row>
    <row r="1515" spans="3:10" ht="12.75">
      <c r="C1515" s="20"/>
      <c r="D1515" s="49"/>
      <c r="E1515" s="20"/>
      <c r="F1515" s="20"/>
      <c r="G1515" s="20"/>
      <c r="H1515" s="9"/>
      <c r="I1515" s="20"/>
      <c r="J1515" s="20"/>
    </row>
    <row r="1516" spans="3:10" ht="12.75">
      <c r="C1516" s="20"/>
      <c r="D1516" s="49"/>
      <c r="E1516" s="20"/>
      <c r="F1516" s="20"/>
      <c r="G1516" s="20"/>
      <c r="H1516" s="9"/>
      <c r="I1516" s="20"/>
      <c r="J1516" s="20"/>
    </row>
    <row r="1517" spans="3:10" ht="12.75">
      <c r="C1517" s="20"/>
      <c r="D1517" s="49"/>
      <c r="E1517" s="20"/>
      <c r="F1517" s="20"/>
      <c r="G1517" s="20"/>
      <c r="H1517" s="9"/>
      <c r="I1517" s="20"/>
      <c r="J1517" s="20"/>
    </row>
    <row r="1518" spans="3:10" ht="12.75">
      <c r="C1518" s="20"/>
      <c r="D1518" s="49"/>
      <c r="E1518" s="20"/>
      <c r="F1518" s="20"/>
      <c r="G1518" s="20"/>
      <c r="H1518" s="9"/>
      <c r="I1518" s="20"/>
      <c r="J1518" s="20"/>
    </row>
    <row r="1519" spans="3:10" ht="12.75">
      <c r="C1519" s="20"/>
      <c r="D1519" s="49"/>
      <c r="E1519" s="20"/>
      <c r="F1519" s="20"/>
      <c r="G1519" s="20"/>
      <c r="H1519" s="9"/>
      <c r="I1519" s="20"/>
      <c r="J1519" s="20"/>
    </row>
    <row r="1520" spans="3:10" ht="12.75">
      <c r="C1520" s="20"/>
      <c r="D1520" s="49"/>
      <c r="E1520" s="20"/>
      <c r="F1520" s="20"/>
      <c r="G1520" s="20"/>
      <c r="H1520" s="9"/>
      <c r="I1520" s="20"/>
      <c r="J1520" s="20"/>
    </row>
    <row r="1521" spans="3:10" ht="12.75">
      <c r="C1521" s="20"/>
      <c r="D1521" s="49"/>
      <c r="E1521" s="20"/>
      <c r="F1521" s="20"/>
      <c r="G1521" s="20"/>
      <c r="H1521" s="9"/>
      <c r="I1521" s="20"/>
      <c r="J1521" s="20"/>
    </row>
    <row r="1522" spans="3:10" ht="12.75">
      <c r="C1522" s="20"/>
      <c r="D1522" s="49"/>
      <c r="E1522" s="20"/>
      <c r="F1522" s="20"/>
      <c r="G1522" s="20"/>
      <c r="H1522" s="9"/>
      <c r="I1522" s="20"/>
      <c r="J1522" s="20"/>
    </row>
    <row r="1523" spans="3:10" ht="12.75">
      <c r="C1523" s="20"/>
      <c r="D1523" s="49"/>
      <c r="E1523" s="20"/>
      <c r="F1523" s="20"/>
      <c r="G1523" s="20"/>
      <c r="H1523" s="9"/>
      <c r="I1523" s="20"/>
      <c r="J1523" s="20"/>
    </row>
    <row r="1524" spans="3:10" ht="12.75">
      <c r="C1524" s="20"/>
      <c r="D1524" s="49"/>
      <c r="E1524" s="20"/>
      <c r="F1524" s="20"/>
      <c r="G1524" s="20"/>
      <c r="H1524" s="9"/>
      <c r="I1524" s="20"/>
      <c r="J1524" s="20"/>
    </row>
    <row r="1525" spans="3:10" ht="12.75">
      <c r="C1525" s="20"/>
      <c r="D1525" s="49"/>
      <c r="E1525" s="20"/>
      <c r="F1525" s="20"/>
      <c r="G1525" s="20"/>
      <c r="H1525" s="9"/>
      <c r="I1525" s="20"/>
      <c r="J1525" s="20"/>
    </row>
    <row r="1526" spans="3:10" ht="12.75">
      <c r="C1526" s="20"/>
      <c r="D1526" s="49"/>
      <c r="E1526" s="20"/>
      <c r="F1526" s="20"/>
      <c r="G1526" s="20"/>
      <c r="H1526" s="9"/>
      <c r="I1526" s="20"/>
      <c r="J1526" s="20"/>
    </row>
    <row r="1527" spans="3:10" ht="12.75">
      <c r="C1527" s="20"/>
      <c r="D1527" s="49"/>
      <c r="E1527" s="20"/>
      <c r="F1527" s="20"/>
      <c r="G1527" s="20"/>
      <c r="H1527" s="9"/>
      <c r="I1527" s="20"/>
      <c r="J1527" s="20"/>
    </row>
    <row r="1528" spans="3:10" ht="12.75">
      <c r="C1528" s="20"/>
      <c r="D1528" s="49"/>
      <c r="E1528" s="20"/>
      <c r="F1528" s="20"/>
      <c r="G1528" s="20"/>
      <c r="H1528" s="9"/>
      <c r="I1528" s="20"/>
      <c r="J1528" s="20"/>
    </row>
    <row r="1529" spans="3:10" ht="12.75">
      <c r="C1529" s="20"/>
      <c r="D1529" s="49"/>
      <c r="E1529" s="20"/>
      <c r="F1529" s="20"/>
      <c r="G1529" s="20"/>
      <c r="H1529" s="9"/>
      <c r="I1529" s="20"/>
      <c r="J1529" s="20"/>
    </row>
    <row r="1530" spans="3:10" ht="12.75">
      <c r="C1530" s="20"/>
      <c r="D1530" s="49"/>
      <c r="E1530" s="20"/>
      <c r="F1530" s="20"/>
      <c r="G1530" s="20"/>
      <c r="H1530" s="9"/>
      <c r="I1530" s="20"/>
      <c r="J1530" s="20"/>
    </row>
    <row r="1531" spans="3:10" ht="12.75">
      <c r="C1531" s="20"/>
      <c r="D1531" s="49"/>
      <c r="E1531" s="20"/>
      <c r="F1531" s="20"/>
      <c r="G1531" s="20"/>
      <c r="H1531" s="9"/>
      <c r="I1531" s="20"/>
      <c r="J1531" s="20"/>
    </row>
    <row r="1532" spans="3:10" ht="12.75">
      <c r="C1532" s="20"/>
      <c r="D1532" s="49"/>
      <c r="E1532" s="20"/>
      <c r="F1532" s="20"/>
      <c r="G1532" s="20"/>
      <c r="H1532" s="9"/>
      <c r="I1532" s="20"/>
      <c r="J1532" s="20"/>
    </row>
    <row r="1533" spans="3:10" ht="12.75">
      <c r="C1533" s="20"/>
      <c r="D1533" s="49"/>
      <c r="E1533" s="20"/>
      <c r="F1533" s="20"/>
      <c r="G1533" s="20"/>
      <c r="H1533" s="9"/>
      <c r="I1533" s="20"/>
      <c r="J1533" s="20"/>
    </row>
    <row r="1534" spans="3:10" ht="12.75">
      <c r="C1534" s="20"/>
      <c r="D1534" s="49"/>
      <c r="E1534" s="20"/>
      <c r="F1534" s="20"/>
      <c r="G1534" s="20"/>
      <c r="H1534" s="9"/>
      <c r="I1534" s="20"/>
      <c r="J1534" s="20"/>
    </row>
    <row r="1535" spans="3:10" ht="12.75">
      <c r="C1535" s="20"/>
      <c r="D1535" s="49"/>
      <c r="E1535" s="20"/>
      <c r="F1535" s="20"/>
      <c r="G1535" s="20"/>
      <c r="H1535" s="9"/>
      <c r="I1535" s="20"/>
      <c r="J1535" s="20"/>
    </row>
    <row r="1536" spans="3:10" ht="12.75">
      <c r="C1536" s="20"/>
      <c r="D1536" s="49"/>
      <c r="E1536" s="20"/>
      <c r="F1536" s="20"/>
      <c r="G1536" s="20"/>
      <c r="H1536" s="9"/>
      <c r="I1536" s="20"/>
      <c r="J1536" s="20"/>
    </row>
    <row r="1537" spans="3:10" ht="12.75">
      <c r="C1537" s="20"/>
      <c r="D1537" s="49"/>
      <c r="E1537" s="20"/>
      <c r="F1537" s="20"/>
      <c r="G1537" s="20"/>
      <c r="H1537" s="9"/>
      <c r="I1537" s="20"/>
      <c r="J1537" s="20"/>
    </row>
    <row r="1538" spans="3:10" ht="12.75">
      <c r="C1538" s="20"/>
      <c r="D1538" s="49"/>
      <c r="E1538" s="20"/>
      <c r="F1538" s="20"/>
      <c r="G1538" s="20"/>
      <c r="H1538" s="9"/>
      <c r="I1538" s="20"/>
      <c r="J1538" s="20"/>
    </row>
    <row r="1539" spans="3:10" ht="12.75">
      <c r="C1539" s="20"/>
      <c r="D1539" s="49"/>
      <c r="E1539" s="20"/>
      <c r="F1539" s="20"/>
      <c r="G1539" s="20"/>
      <c r="H1539" s="9"/>
      <c r="I1539" s="20"/>
      <c r="J1539" s="20"/>
    </row>
    <row r="1540" spans="3:10" ht="12.75">
      <c r="C1540" s="20"/>
      <c r="D1540" s="49"/>
      <c r="E1540" s="20"/>
      <c r="F1540" s="20"/>
      <c r="G1540" s="20"/>
      <c r="H1540" s="9"/>
      <c r="I1540" s="20"/>
      <c r="J1540" s="20"/>
    </row>
    <row r="1541" spans="3:10" ht="12.75">
      <c r="C1541" s="20"/>
      <c r="D1541" s="49"/>
      <c r="E1541" s="20"/>
      <c r="F1541" s="20"/>
      <c r="G1541" s="20"/>
      <c r="H1541" s="9"/>
      <c r="I1541" s="20"/>
      <c r="J1541" s="20"/>
    </row>
    <row r="1542" spans="3:10" ht="12.75">
      <c r="C1542" s="20"/>
      <c r="D1542" s="49"/>
      <c r="E1542" s="20"/>
      <c r="F1542" s="20"/>
      <c r="G1542" s="20"/>
      <c r="H1542" s="9"/>
      <c r="I1542" s="20"/>
      <c r="J1542" s="20"/>
    </row>
    <row r="1543" spans="3:10" ht="12.75">
      <c r="C1543" s="20"/>
      <c r="D1543" s="49"/>
      <c r="E1543" s="20"/>
      <c r="F1543" s="20"/>
      <c r="G1543" s="20"/>
      <c r="H1543" s="9"/>
      <c r="I1543" s="20"/>
      <c r="J1543" s="20"/>
    </row>
    <row r="1544" spans="3:10" ht="12.75">
      <c r="C1544" s="20"/>
      <c r="D1544" s="49"/>
      <c r="E1544" s="20"/>
      <c r="F1544" s="20"/>
      <c r="G1544" s="20"/>
      <c r="H1544" s="9"/>
      <c r="I1544" s="20"/>
      <c r="J1544" s="20"/>
    </row>
    <row r="1545" spans="3:10" ht="12.75">
      <c r="C1545" s="20"/>
      <c r="D1545" s="49"/>
      <c r="E1545" s="20"/>
      <c r="F1545" s="20"/>
      <c r="G1545" s="20"/>
      <c r="H1545" s="9"/>
      <c r="I1545" s="20"/>
      <c r="J1545" s="20"/>
    </row>
    <row r="1546" spans="3:10" ht="12.75">
      <c r="C1546" s="20"/>
      <c r="D1546" s="49"/>
      <c r="E1546" s="20"/>
      <c r="F1546" s="20"/>
      <c r="G1546" s="20"/>
      <c r="H1546" s="9"/>
      <c r="I1546" s="20"/>
      <c r="J1546" s="20"/>
    </row>
    <row r="1547" spans="3:10" ht="12.75">
      <c r="C1547" s="20"/>
      <c r="D1547" s="49"/>
      <c r="E1547" s="20"/>
      <c r="F1547" s="20"/>
      <c r="G1547" s="20"/>
      <c r="H1547" s="9"/>
      <c r="I1547" s="20"/>
      <c r="J1547" s="20"/>
    </row>
    <row r="1548" spans="3:10" ht="12.75">
      <c r="C1548" s="20"/>
      <c r="D1548" s="49"/>
      <c r="E1548" s="20"/>
      <c r="F1548" s="20"/>
      <c r="G1548" s="20"/>
      <c r="H1548" s="9"/>
      <c r="I1548" s="20"/>
      <c r="J1548" s="20"/>
    </row>
    <row r="1549" spans="3:10" ht="12.75">
      <c r="C1549" s="20"/>
      <c r="D1549" s="49"/>
      <c r="E1549" s="20"/>
      <c r="F1549" s="20"/>
      <c r="G1549" s="20"/>
      <c r="H1549" s="9"/>
      <c r="I1549" s="20"/>
      <c r="J1549" s="20"/>
    </row>
    <row r="1550" spans="3:10" ht="12.75">
      <c r="C1550" s="20"/>
      <c r="D1550" s="49"/>
      <c r="E1550" s="20"/>
      <c r="F1550" s="20"/>
      <c r="G1550" s="20"/>
      <c r="H1550" s="9"/>
      <c r="I1550" s="20"/>
      <c r="J1550" s="20"/>
    </row>
    <row r="1551" spans="3:10" ht="12.75">
      <c r="C1551" s="20"/>
      <c r="D1551" s="49"/>
      <c r="E1551" s="20"/>
      <c r="F1551" s="20"/>
      <c r="G1551" s="20"/>
      <c r="H1551" s="9"/>
      <c r="I1551" s="20"/>
      <c r="J1551" s="20"/>
    </row>
    <row r="1552" spans="3:10" ht="12.75">
      <c r="C1552" s="20"/>
      <c r="D1552" s="49"/>
      <c r="E1552" s="20"/>
      <c r="F1552" s="20"/>
      <c r="G1552" s="20"/>
      <c r="H1552" s="9"/>
      <c r="I1552" s="20"/>
      <c r="J1552" s="20"/>
    </row>
    <row r="1553" spans="3:10" ht="12.75">
      <c r="C1553" s="20"/>
      <c r="D1553" s="49"/>
      <c r="E1553" s="20"/>
      <c r="F1553" s="20"/>
      <c r="G1553" s="20"/>
      <c r="H1553" s="9"/>
      <c r="I1553" s="20"/>
      <c r="J1553" s="20"/>
    </row>
    <row r="1554" spans="3:10" ht="12.75">
      <c r="C1554" s="20"/>
      <c r="D1554" s="49"/>
      <c r="E1554" s="20"/>
      <c r="F1554" s="20"/>
      <c r="G1554" s="20"/>
      <c r="H1554" s="9"/>
      <c r="I1554" s="20"/>
      <c r="J1554" s="20"/>
    </row>
    <row r="1555" spans="3:10" ht="12.75">
      <c r="C1555" s="20"/>
      <c r="D1555" s="49"/>
      <c r="E1555" s="20"/>
      <c r="F1555" s="20"/>
      <c r="G1555" s="20"/>
      <c r="H1555" s="9"/>
      <c r="I1555" s="20"/>
      <c r="J1555" s="20"/>
    </row>
    <row r="1556" spans="3:10" ht="12.75">
      <c r="C1556" s="20"/>
      <c r="D1556" s="49"/>
      <c r="E1556" s="20"/>
      <c r="F1556" s="20"/>
      <c r="G1556" s="20"/>
      <c r="H1556" s="9"/>
      <c r="I1556" s="20"/>
      <c r="J1556" s="20"/>
    </row>
    <row r="1557" spans="3:10" ht="12.75">
      <c r="C1557" s="20"/>
      <c r="D1557" s="49"/>
      <c r="E1557" s="20"/>
      <c r="F1557" s="20"/>
      <c r="G1557" s="20"/>
      <c r="H1557" s="9"/>
      <c r="I1557" s="20"/>
      <c r="J1557" s="20"/>
    </row>
    <row r="1558" spans="3:10" ht="12.75">
      <c r="C1558" s="20"/>
      <c r="D1558" s="49"/>
      <c r="E1558" s="20"/>
      <c r="F1558" s="20"/>
      <c r="G1558" s="20"/>
      <c r="H1558" s="9"/>
      <c r="I1558" s="20"/>
      <c r="J1558" s="20"/>
    </row>
    <row r="1559" spans="3:10" ht="12.75">
      <c r="C1559" s="20"/>
      <c r="D1559" s="49"/>
      <c r="E1559" s="20"/>
      <c r="F1559" s="20"/>
      <c r="G1559" s="20"/>
      <c r="H1559" s="9"/>
      <c r="I1559" s="20"/>
      <c r="J1559" s="20"/>
    </row>
    <row r="1560" spans="3:10" ht="12.75">
      <c r="C1560" s="20"/>
      <c r="D1560" s="49"/>
      <c r="E1560" s="20"/>
      <c r="F1560" s="20"/>
      <c r="G1560" s="20"/>
      <c r="H1560" s="9"/>
      <c r="I1560" s="20"/>
      <c r="J1560" s="20"/>
    </row>
    <row r="1561" spans="3:10" ht="12.75">
      <c r="C1561" s="20"/>
      <c r="D1561" s="49"/>
      <c r="E1561" s="20"/>
      <c r="F1561" s="20"/>
      <c r="G1561" s="20"/>
      <c r="H1561" s="9"/>
      <c r="I1561" s="20"/>
      <c r="J1561" s="20"/>
    </row>
    <row r="1562" spans="3:10" ht="12.75">
      <c r="C1562" s="20"/>
      <c r="D1562" s="49"/>
      <c r="E1562" s="20"/>
      <c r="F1562" s="20"/>
      <c r="G1562" s="20"/>
      <c r="H1562" s="9"/>
      <c r="I1562" s="20"/>
      <c r="J1562" s="20"/>
    </row>
    <row r="1563" spans="3:10" ht="12.75">
      <c r="C1563" s="20"/>
      <c r="D1563" s="49"/>
      <c r="E1563" s="20"/>
      <c r="F1563" s="20"/>
      <c r="G1563" s="20"/>
      <c r="H1563" s="9"/>
      <c r="I1563" s="20"/>
      <c r="J1563" s="20"/>
    </row>
    <row r="1564" spans="3:10" ht="12.75">
      <c r="C1564" s="20"/>
      <c r="D1564" s="49"/>
      <c r="E1564" s="20"/>
      <c r="F1564" s="20"/>
      <c r="G1564" s="20"/>
      <c r="H1564" s="9"/>
      <c r="I1564" s="20"/>
      <c r="J1564" s="20"/>
    </row>
    <row r="1565" spans="3:10" ht="12.75">
      <c r="C1565" s="20"/>
      <c r="D1565" s="49"/>
      <c r="E1565" s="20"/>
      <c r="F1565" s="20"/>
      <c r="G1565" s="20"/>
      <c r="H1565" s="9"/>
      <c r="I1565" s="20"/>
      <c r="J1565" s="20"/>
    </row>
    <row r="1566" spans="3:10" ht="12.75">
      <c r="C1566" s="20"/>
      <c r="D1566" s="49"/>
      <c r="E1566" s="20"/>
      <c r="F1566" s="20"/>
      <c r="G1566" s="20"/>
      <c r="H1566" s="9"/>
      <c r="I1566" s="20"/>
      <c r="J1566" s="20"/>
    </row>
    <row r="1567" spans="3:10" ht="12.75">
      <c r="C1567" s="20"/>
      <c r="D1567" s="49"/>
      <c r="E1567" s="20"/>
      <c r="F1567" s="20"/>
      <c r="G1567" s="20"/>
      <c r="H1567" s="9"/>
      <c r="I1567" s="20"/>
      <c r="J1567" s="20"/>
    </row>
    <row r="1568" spans="3:10" ht="12.75">
      <c r="C1568" s="20"/>
      <c r="D1568" s="49"/>
      <c r="E1568" s="20"/>
      <c r="F1568" s="20"/>
      <c r="G1568" s="20"/>
      <c r="H1568" s="9"/>
      <c r="I1568" s="20"/>
      <c r="J1568" s="20"/>
    </row>
    <row r="1569" spans="3:10" ht="12.75">
      <c r="C1569" s="20"/>
      <c r="D1569" s="49"/>
      <c r="E1569" s="20"/>
      <c r="F1569" s="20"/>
      <c r="G1569" s="20"/>
      <c r="H1569" s="9"/>
      <c r="I1569" s="20"/>
      <c r="J1569" s="20"/>
    </row>
    <row r="1570" spans="3:10" ht="12.75">
      <c r="C1570" s="20"/>
      <c r="D1570" s="49"/>
      <c r="E1570" s="20"/>
      <c r="F1570" s="20"/>
      <c r="G1570" s="20"/>
      <c r="H1570" s="9"/>
      <c r="I1570" s="20"/>
      <c r="J1570" s="20"/>
    </row>
    <row r="1571" spans="3:10" ht="12.75">
      <c r="C1571" s="20"/>
      <c r="D1571" s="49"/>
      <c r="E1571" s="20"/>
      <c r="F1571" s="20"/>
      <c r="G1571" s="20"/>
      <c r="H1571" s="9"/>
      <c r="I1571" s="20"/>
      <c r="J1571" s="20"/>
    </row>
    <row r="1572" spans="3:10" ht="12.75">
      <c r="C1572" s="20"/>
      <c r="D1572" s="49"/>
      <c r="E1572" s="20"/>
      <c r="F1572" s="20"/>
      <c r="G1572" s="20"/>
      <c r="H1572" s="9"/>
      <c r="I1572" s="20"/>
      <c r="J1572" s="20"/>
    </row>
    <row r="1573" spans="3:10" ht="12.75">
      <c r="C1573" s="20"/>
      <c r="D1573" s="49"/>
      <c r="E1573" s="20"/>
      <c r="F1573" s="20"/>
      <c r="G1573" s="20"/>
      <c r="H1573" s="9"/>
      <c r="I1573" s="20"/>
      <c r="J1573" s="20"/>
    </row>
    <row r="1574" spans="3:10" ht="12.75">
      <c r="C1574" s="20"/>
      <c r="D1574" s="49"/>
      <c r="E1574" s="20"/>
      <c r="F1574" s="20"/>
      <c r="G1574" s="20"/>
      <c r="H1574" s="9"/>
      <c r="I1574" s="20"/>
      <c r="J1574" s="20"/>
    </row>
    <row r="1575" spans="3:10" ht="12.75">
      <c r="C1575" s="20"/>
      <c r="D1575" s="49"/>
      <c r="E1575" s="20"/>
      <c r="F1575" s="20"/>
      <c r="G1575" s="20"/>
      <c r="H1575" s="9"/>
      <c r="I1575" s="20"/>
      <c r="J1575" s="20"/>
    </row>
    <row r="1576" spans="3:10" ht="12.75">
      <c r="C1576" s="20"/>
      <c r="D1576" s="49"/>
      <c r="E1576" s="20"/>
      <c r="F1576" s="20"/>
      <c r="G1576" s="20"/>
      <c r="H1576" s="9"/>
      <c r="I1576" s="20"/>
      <c r="J1576" s="20"/>
    </row>
    <row r="1577" spans="3:10" ht="12.75">
      <c r="C1577" s="20"/>
      <c r="D1577" s="49"/>
      <c r="E1577" s="20"/>
      <c r="F1577" s="20"/>
      <c r="G1577" s="20"/>
      <c r="H1577" s="9"/>
      <c r="I1577" s="20"/>
      <c r="J1577" s="20"/>
    </row>
    <row r="1578" spans="3:10" ht="12.75">
      <c r="C1578" s="20"/>
      <c r="D1578" s="49"/>
      <c r="E1578" s="20"/>
      <c r="F1578" s="20"/>
      <c r="G1578" s="20"/>
      <c r="H1578" s="9"/>
      <c r="I1578" s="20"/>
      <c r="J1578" s="20"/>
    </row>
    <row r="1579" spans="3:10" ht="12.75">
      <c r="C1579" s="20"/>
      <c r="D1579" s="49"/>
      <c r="E1579" s="20"/>
      <c r="F1579" s="20"/>
      <c r="G1579" s="20"/>
      <c r="H1579" s="9"/>
      <c r="I1579" s="20"/>
      <c r="J1579" s="20"/>
    </row>
    <row r="1580" spans="3:10" ht="12.75">
      <c r="C1580" s="20"/>
      <c r="D1580" s="49"/>
      <c r="E1580" s="20"/>
      <c r="F1580" s="20"/>
      <c r="G1580" s="20"/>
      <c r="H1580" s="9"/>
      <c r="I1580" s="20"/>
      <c r="J1580" s="20"/>
    </row>
    <row r="1581" spans="3:10" ht="12.75">
      <c r="C1581" s="20"/>
      <c r="D1581" s="49"/>
      <c r="E1581" s="20"/>
      <c r="F1581" s="20"/>
      <c r="G1581" s="20"/>
      <c r="H1581" s="9"/>
      <c r="I1581" s="20"/>
      <c r="J1581" s="20"/>
    </row>
    <row r="1582" spans="3:10" ht="12.75">
      <c r="C1582" s="20"/>
      <c r="D1582" s="49"/>
      <c r="E1582" s="20"/>
      <c r="F1582" s="20"/>
      <c r="G1582" s="20"/>
      <c r="H1582" s="9"/>
      <c r="I1582" s="20"/>
      <c r="J1582" s="20"/>
    </row>
    <row r="1583" spans="3:10" ht="12.75">
      <c r="C1583" s="20"/>
      <c r="D1583" s="49"/>
      <c r="E1583" s="20"/>
      <c r="F1583" s="20"/>
      <c r="G1583" s="20"/>
      <c r="H1583" s="9"/>
      <c r="I1583" s="20"/>
      <c r="J1583" s="20"/>
    </row>
    <row r="1584" spans="3:10" ht="12.75">
      <c r="C1584" s="20"/>
      <c r="D1584" s="49"/>
      <c r="E1584" s="20"/>
      <c r="F1584" s="20"/>
      <c r="G1584" s="20"/>
      <c r="H1584" s="9"/>
      <c r="I1584" s="20"/>
      <c r="J1584" s="20"/>
    </row>
    <row r="1585" spans="3:10" ht="12.75">
      <c r="C1585" s="20"/>
      <c r="D1585" s="49"/>
      <c r="E1585" s="20"/>
      <c r="F1585" s="20"/>
      <c r="G1585" s="20"/>
      <c r="H1585" s="9"/>
      <c r="I1585" s="20"/>
      <c r="J1585" s="20"/>
    </row>
    <row r="1586" spans="3:10" ht="12.75">
      <c r="C1586" s="20"/>
      <c r="D1586" s="49"/>
      <c r="E1586" s="20"/>
      <c r="F1586" s="20"/>
      <c r="G1586" s="20"/>
      <c r="H1586" s="9"/>
      <c r="I1586" s="20"/>
      <c r="J1586" s="20"/>
    </row>
    <row r="1587" spans="3:10" ht="12.75">
      <c r="C1587" s="20"/>
      <c r="D1587" s="49"/>
      <c r="E1587" s="20"/>
      <c r="F1587" s="20"/>
      <c r="G1587" s="20"/>
      <c r="H1587" s="9"/>
      <c r="I1587" s="20"/>
      <c r="J1587" s="20"/>
    </row>
    <row r="1588" spans="3:10" ht="12.75">
      <c r="C1588" s="20"/>
      <c r="D1588" s="49"/>
      <c r="E1588" s="20"/>
      <c r="F1588" s="20"/>
      <c r="G1588" s="20"/>
      <c r="H1588" s="9"/>
      <c r="I1588" s="20"/>
      <c r="J1588" s="20"/>
    </row>
    <row r="1589" spans="3:10" ht="12.75">
      <c r="C1589" s="20"/>
      <c r="D1589" s="49"/>
      <c r="E1589" s="20"/>
      <c r="F1589" s="20"/>
      <c r="G1589" s="20"/>
      <c r="H1589" s="9"/>
      <c r="I1589" s="20"/>
      <c r="J1589" s="20"/>
    </row>
    <row r="1590" spans="3:10" ht="12.75">
      <c r="C1590" s="20"/>
      <c r="D1590" s="49"/>
      <c r="E1590" s="20"/>
      <c r="F1590" s="20"/>
      <c r="G1590" s="20"/>
      <c r="H1590" s="9"/>
      <c r="I1590" s="20"/>
      <c r="J1590" s="20"/>
    </row>
    <row r="1591" spans="3:10" ht="12.75">
      <c r="C1591" s="20"/>
      <c r="D1591" s="49"/>
      <c r="E1591" s="20"/>
      <c r="F1591" s="20"/>
      <c r="G1591" s="20"/>
      <c r="H1591" s="9"/>
      <c r="I1591" s="20"/>
      <c r="J1591" s="20"/>
    </row>
    <row r="1592" spans="3:10" ht="12.75">
      <c r="C1592" s="20"/>
      <c r="D1592" s="49"/>
      <c r="E1592" s="20"/>
      <c r="F1592" s="20"/>
      <c r="G1592" s="20"/>
      <c r="H1592" s="9"/>
      <c r="I1592" s="20"/>
      <c r="J1592" s="20"/>
    </row>
    <row r="1593" spans="3:10" ht="12.75">
      <c r="C1593" s="20"/>
      <c r="D1593" s="49"/>
      <c r="E1593" s="20"/>
      <c r="F1593" s="20"/>
      <c r="G1593" s="20"/>
      <c r="H1593" s="9"/>
      <c r="I1593" s="20"/>
      <c r="J1593" s="20"/>
    </row>
    <row r="1594" spans="3:10" ht="12.75">
      <c r="C1594" s="20"/>
      <c r="D1594" s="49"/>
      <c r="E1594" s="20"/>
      <c r="F1594" s="20"/>
      <c r="G1594" s="20"/>
      <c r="H1594" s="9"/>
      <c r="I1594" s="20"/>
      <c r="J1594" s="20"/>
    </row>
    <row r="1595" spans="3:10" ht="12.75">
      <c r="C1595" s="20"/>
      <c r="D1595" s="49"/>
      <c r="E1595" s="20"/>
      <c r="F1595" s="20"/>
      <c r="G1595" s="20"/>
      <c r="H1595" s="9"/>
      <c r="I1595" s="20"/>
      <c r="J1595" s="20"/>
    </row>
    <row r="1596" spans="3:10" ht="12.75">
      <c r="C1596" s="20"/>
      <c r="D1596" s="49"/>
      <c r="E1596" s="20"/>
      <c r="F1596" s="20"/>
      <c r="G1596" s="20"/>
      <c r="H1596" s="9"/>
      <c r="I1596" s="20"/>
      <c r="J1596" s="20"/>
    </row>
    <row r="1597" spans="3:10" ht="12.75">
      <c r="C1597" s="20"/>
      <c r="D1597" s="49"/>
      <c r="E1597" s="20"/>
      <c r="F1597" s="20"/>
      <c r="G1597" s="20"/>
      <c r="H1597" s="9"/>
      <c r="I1597" s="20"/>
      <c r="J1597" s="20"/>
    </row>
    <row r="1598" spans="3:10" ht="12.75">
      <c r="C1598" s="20"/>
      <c r="D1598" s="49"/>
      <c r="E1598" s="20"/>
      <c r="F1598" s="20"/>
      <c r="G1598" s="20"/>
      <c r="H1598" s="9"/>
      <c r="I1598" s="20"/>
      <c r="J1598" s="20"/>
    </row>
    <row r="1599" spans="3:10" ht="12.75">
      <c r="C1599" s="20"/>
      <c r="D1599" s="49"/>
      <c r="E1599" s="20"/>
      <c r="F1599" s="20"/>
      <c r="G1599" s="20"/>
      <c r="H1599" s="9"/>
      <c r="I1599" s="20"/>
      <c r="J1599" s="20"/>
    </row>
    <row r="1600" spans="3:10" ht="12.75">
      <c r="C1600" s="20"/>
      <c r="D1600" s="49"/>
      <c r="E1600" s="20"/>
      <c r="F1600" s="20"/>
      <c r="G1600" s="20"/>
      <c r="H1600" s="9"/>
      <c r="I1600" s="20"/>
      <c r="J1600" s="20"/>
    </row>
    <row r="1601" spans="3:10" ht="12.75">
      <c r="C1601" s="20"/>
      <c r="D1601" s="49"/>
      <c r="E1601" s="20"/>
      <c r="F1601" s="20"/>
      <c r="G1601" s="20"/>
      <c r="H1601" s="9"/>
      <c r="I1601" s="20"/>
      <c r="J1601" s="20"/>
    </row>
    <row r="1602" spans="3:10" ht="12.75">
      <c r="C1602" s="20"/>
      <c r="D1602" s="49"/>
      <c r="E1602" s="20"/>
      <c r="F1602" s="20"/>
      <c r="G1602" s="20"/>
      <c r="H1602" s="9"/>
      <c r="I1602" s="20"/>
      <c r="J1602" s="20"/>
    </row>
    <row r="1603" spans="3:10" ht="12.75">
      <c r="C1603" s="20"/>
      <c r="D1603" s="49"/>
      <c r="E1603" s="20"/>
      <c r="F1603" s="20"/>
      <c r="G1603" s="20"/>
      <c r="H1603" s="9"/>
      <c r="I1603" s="20"/>
      <c r="J1603" s="20"/>
    </row>
    <row r="1604" spans="3:10" ht="12.75">
      <c r="C1604" s="20"/>
      <c r="D1604" s="49"/>
      <c r="E1604" s="20"/>
      <c r="F1604" s="20"/>
      <c r="G1604" s="20"/>
      <c r="H1604" s="9"/>
      <c r="I1604" s="20"/>
      <c r="J1604" s="20"/>
    </row>
    <row r="1605" spans="3:10" ht="12.75">
      <c r="C1605" s="20"/>
      <c r="D1605" s="49"/>
      <c r="E1605" s="20"/>
      <c r="F1605" s="20"/>
      <c r="G1605" s="20"/>
      <c r="H1605" s="9"/>
      <c r="I1605" s="20"/>
      <c r="J1605" s="20"/>
    </row>
    <row r="1606" spans="3:10" ht="12.75">
      <c r="C1606" s="20"/>
      <c r="D1606" s="49"/>
      <c r="E1606" s="20"/>
      <c r="F1606" s="20"/>
      <c r="G1606" s="20"/>
      <c r="H1606" s="9"/>
      <c r="I1606" s="20"/>
      <c r="J1606" s="20"/>
    </row>
    <row r="1607" spans="3:10" ht="12.75">
      <c r="C1607" s="20"/>
      <c r="D1607" s="49"/>
      <c r="E1607" s="20"/>
      <c r="F1607" s="20"/>
      <c r="G1607" s="20"/>
      <c r="H1607" s="9"/>
      <c r="I1607" s="20"/>
      <c r="J1607" s="20"/>
    </row>
    <row r="1608" spans="3:10" ht="12.75">
      <c r="C1608" s="20"/>
      <c r="D1608" s="49"/>
      <c r="E1608" s="20"/>
      <c r="F1608" s="20"/>
      <c r="G1608" s="20"/>
      <c r="H1608" s="9"/>
      <c r="I1608" s="20"/>
      <c r="J1608" s="20"/>
    </row>
    <row r="1609" spans="3:10" ht="12.75">
      <c r="C1609" s="20"/>
      <c r="D1609" s="49"/>
      <c r="E1609" s="20"/>
      <c r="F1609" s="20"/>
      <c r="G1609" s="20"/>
      <c r="H1609" s="9"/>
      <c r="I1609" s="20"/>
      <c r="J1609" s="20"/>
    </row>
    <row r="1610" spans="3:10" ht="12.75">
      <c r="C1610" s="20"/>
      <c r="D1610" s="49"/>
      <c r="E1610" s="20"/>
      <c r="F1610" s="20"/>
      <c r="G1610" s="20"/>
      <c r="H1610" s="9"/>
      <c r="I1610" s="20"/>
      <c r="J1610" s="20"/>
    </row>
    <row r="1611" spans="3:10" ht="12.75">
      <c r="C1611" s="20"/>
      <c r="D1611" s="49"/>
      <c r="E1611" s="20"/>
      <c r="F1611" s="20"/>
      <c r="G1611" s="20"/>
      <c r="H1611" s="9"/>
      <c r="I1611" s="20"/>
      <c r="J1611" s="20"/>
    </row>
    <row r="1612" spans="3:10" ht="12.75">
      <c r="C1612" s="20"/>
      <c r="D1612" s="49"/>
      <c r="E1612" s="20"/>
      <c r="F1612" s="20"/>
      <c r="G1612" s="20"/>
      <c r="H1612" s="9"/>
      <c r="I1612" s="20"/>
      <c r="J1612" s="20"/>
    </row>
    <row r="1613" spans="3:10" ht="12.75">
      <c r="C1613" s="20"/>
      <c r="D1613" s="49"/>
      <c r="E1613" s="20"/>
      <c r="F1613" s="20"/>
      <c r="G1613" s="20"/>
      <c r="H1613" s="9"/>
      <c r="I1613" s="20"/>
      <c r="J1613" s="20"/>
    </row>
    <row r="1614" spans="3:10" ht="12.75">
      <c r="C1614" s="20"/>
      <c r="D1614" s="49"/>
      <c r="E1614" s="20"/>
      <c r="F1614" s="20"/>
      <c r="G1614" s="20"/>
      <c r="H1614" s="9"/>
      <c r="I1614" s="20"/>
      <c r="J1614" s="20"/>
    </row>
    <row r="1615" spans="3:10" ht="12.75">
      <c r="C1615" s="20"/>
      <c r="D1615" s="49"/>
      <c r="E1615" s="20"/>
      <c r="F1615" s="20"/>
      <c r="G1615" s="20"/>
      <c r="H1615" s="9"/>
      <c r="I1615" s="20"/>
      <c r="J1615" s="20"/>
    </row>
    <row r="1616" spans="3:10" ht="12.75">
      <c r="C1616" s="20"/>
      <c r="D1616" s="49"/>
      <c r="E1616" s="20"/>
      <c r="F1616" s="20"/>
      <c r="G1616" s="20"/>
      <c r="H1616" s="9"/>
      <c r="I1616" s="20"/>
      <c r="J1616" s="20"/>
    </row>
    <row r="1617" spans="3:10" ht="12.75">
      <c r="C1617" s="20"/>
      <c r="D1617" s="49"/>
      <c r="E1617" s="20"/>
      <c r="F1617" s="20"/>
      <c r="G1617" s="20"/>
      <c r="H1617" s="9"/>
      <c r="I1617" s="20"/>
      <c r="J1617" s="20"/>
    </row>
    <row r="1618" spans="3:10" ht="12.75">
      <c r="C1618" s="20"/>
      <c r="D1618" s="49"/>
      <c r="E1618" s="20"/>
      <c r="F1618" s="20"/>
      <c r="G1618" s="20"/>
      <c r="H1618" s="9"/>
      <c r="I1618" s="20"/>
      <c r="J1618" s="20"/>
    </row>
    <row r="1619" spans="3:10" ht="12.75">
      <c r="C1619" s="20"/>
      <c r="D1619" s="49"/>
      <c r="E1619" s="20"/>
      <c r="F1619" s="20"/>
      <c r="G1619" s="20"/>
      <c r="H1619" s="9"/>
      <c r="I1619" s="20"/>
      <c r="J1619" s="20"/>
    </row>
    <row r="1620" spans="3:10" ht="12.75">
      <c r="C1620" s="20"/>
      <c r="D1620" s="49"/>
      <c r="E1620" s="20"/>
      <c r="F1620" s="20"/>
      <c r="G1620" s="20"/>
      <c r="H1620" s="9"/>
      <c r="I1620" s="20"/>
      <c r="J1620" s="20"/>
    </row>
    <row r="1621" spans="3:10" ht="12.75">
      <c r="C1621" s="20"/>
      <c r="D1621" s="49"/>
      <c r="E1621" s="20"/>
      <c r="F1621" s="20"/>
      <c r="G1621" s="20"/>
      <c r="H1621" s="9"/>
      <c r="I1621" s="20"/>
      <c r="J1621" s="20"/>
    </row>
    <row r="1622" spans="3:10" ht="12.75">
      <c r="C1622" s="20"/>
      <c r="D1622" s="49"/>
      <c r="E1622" s="20"/>
      <c r="F1622" s="20"/>
      <c r="G1622" s="20"/>
      <c r="H1622" s="9"/>
      <c r="I1622" s="20"/>
      <c r="J1622" s="20"/>
    </row>
    <row r="1623" spans="3:10" ht="12.75">
      <c r="C1623" s="20"/>
      <c r="D1623" s="49"/>
      <c r="E1623" s="20"/>
      <c r="F1623" s="20"/>
      <c r="G1623" s="20"/>
      <c r="H1623" s="9"/>
      <c r="I1623" s="20"/>
      <c r="J1623" s="20"/>
    </row>
    <row r="1624" spans="3:10" ht="12.75">
      <c r="C1624" s="20"/>
      <c r="D1624" s="49"/>
      <c r="E1624" s="20"/>
      <c r="F1624" s="20"/>
      <c r="G1624" s="20"/>
      <c r="H1624" s="9"/>
      <c r="I1624" s="20"/>
      <c r="J1624" s="20"/>
    </row>
    <row r="1625" spans="3:10" ht="12.75">
      <c r="C1625" s="20"/>
      <c r="D1625" s="49"/>
      <c r="E1625" s="20"/>
      <c r="F1625" s="20"/>
      <c r="G1625" s="20"/>
      <c r="H1625" s="9"/>
      <c r="I1625" s="20"/>
      <c r="J1625" s="20"/>
    </row>
    <row r="1626" spans="3:10" ht="12.75">
      <c r="C1626" s="20"/>
      <c r="D1626" s="49"/>
      <c r="E1626" s="20"/>
      <c r="F1626" s="20"/>
      <c r="G1626" s="20"/>
      <c r="H1626" s="9"/>
      <c r="I1626" s="20"/>
      <c r="J1626" s="20"/>
    </row>
    <row r="1627" spans="3:10" ht="12.75">
      <c r="C1627" s="20"/>
      <c r="D1627" s="49"/>
      <c r="E1627" s="20"/>
      <c r="F1627" s="20"/>
      <c r="G1627" s="20"/>
      <c r="H1627" s="9"/>
      <c r="I1627" s="20"/>
      <c r="J1627" s="20"/>
    </row>
    <row r="1628" spans="3:10" ht="12.75">
      <c r="C1628" s="20"/>
      <c r="D1628" s="49"/>
      <c r="E1628" s="20"/>
      <c r="F1628" s="20"/>
      <c r="G1628" s="20"/>
      <c r="H1628" s="9"/>
      <c r="I1628" s="20"/>
      <c r="J1628" s="20"/>
    </row>
    <row r="1629" spans="3:10" ht="12.75">
      <c r="C1629" s="20"/>
      <c r="D1629" s="49"/>
      <c r="E1629" s="20"/>
      <c r="F1629" s="20"/>
      <c r="G1629" s="20"/>
      <c r="H1629" s="9"/>
      <c r="I1629" s="20"/>
      <c r="J1629" s="20"/>
    </row>
    <row r="1630" spans="3:10" ht="12.75">
      <c r="C1630" s="20"/>
      <c r="D1630" s="49"/>
      <c r="E1630" s="20"/>
      <c r="F1630" s="20"/>
      <c r="G1630" s="20"/>
      <c r="H1630" s="9"/>
      <c r="I1630" s="20"/>
      <c r="J1630" s="20"/>
    </row>
    <row r="1631" spans="3:10" ht="12.75">
      <c r="C1631" s="20"/>
      <c r="D1631" s="49"/>
      <c r="E1631" s="20"/>
      <c r="F1631" s="20"/>
      <c r="G1631" s="20"/>
      <c r="H1631" s="9"/>
      <c r="I1631" s="20"/>
      <c r="J1631" s="20"/>
    </row>
    <row r="1632" spans="3:10" ht="12.75">
      <c r="C1632" s="20"/>
      <c r="D1632" s="49"/>
      <c r="E1632" s="20"/>
      <c r="F1632" s="20"/>
      <c r="G1632" s="20"/>
      <c r="H1632" s="9"/>
      <c r="I1632" s="20"/>
      <c r="J1632" s="20"/>
    </row>
    <row r="1633" spans="3:10" ht="12.75">
      <c r="C1633" s="20"/>
      <c r="D1633" s="49"/>
      <c r="E1633" s="20"/>
      <c r="F1633" s="20"/>
      <c r="G1633" s="20"/>
      <c r="H1633" s="9"/>
      <c r="I1633" s="20"/>
      <c r="J1633" s="20"/>
    </row>
    <row r="1634" spans="3:10" ht="12.75">
      <c r="C1634" s="20"/>
      <c r="D1634" s="49"/>
      <c r="E1634" s="20"/>
      <c r="F1634" s="20"/>
      <c r="G1634" s="20"/>
      <c r="H1634" s="9"/>
      <c r="I1634" s="20"/>
      <c r="J1634" s="20"/>
    </row>
    <row r="1635" spans="3:10" ht="12.75">
      <c r="C1635" s="20"/>
      <c r="D1635" s="49"/>
      <c r="E1635" s="20"/>
      <c r="F1635" s="20"/>
      <c r="G1635" s="20"/>
      <c r="H1635" s="9"/>
      <c r="I1635" s="20"/>
      <c r="J1635" s="20"/>
    </row>
    <row r="1636" spans="3:10" ht="12.75">
      <c r="C1636" s="20"/>
      <c r="D1636" s="49"/>
      <c r="E1636" s="20"/>
      <c r="F1636" s="20"/>
      <c r="G1636" s="20"/>
      <c r="H1636" s="9"/>
      <c r="I1636" s="20"/>
      <c r="J1636" s="20"/>
    </row>
    <row r="1637" spans="3:10" ht="12.75">
      <c r="C1637" s="20"/>
      <c r="D1637" s="49"/>
      <c r="E1637" s="20"/>
      <c r="F1637" s="20"/>
      <c r="G1637" s="20"/>
      <c r="H1637" s="9"/>
      <c r="I1637" s="20"/>
      <c r="J1637" s="20"/>
    </row>
    <row r="1638" spans="3:10" ht="12.75">
      <c r="C1638" s="20"/>
      <c r="D1638" s="49"/>
      <c r="E1638" s="20"/>
      <c r="F1638" s="20"/>
      <c r="G1638" s="20"/>
      <c r="H1638" s="9"/>
      <c r="I1638" s="20"/>
      <c r="J1638" s="20"/>
    </row>
    <row r="1639" spans="3:10" ht="12.75">
      <c r="C1639" s="20"/>
      <c r="D1639" s="49"/>
      <c r="E1639" s="20"/>
      <c r="F1639" s="20"/>
      <c r="G1639" s="20"/>
      <c r="H1639" s="9"/>
      <c r="I1639" s="20"/>
      <c r="J1639" s="20"/>
    </row>
    <row r="1640" spans="3:10" ht="12.75">
      <c r="C1640" s="20"/>
      <c r="D1640" s="49"/>
      <c r="E1640" s="20"/>
      <c r="F1640" s="20"/>
      <c r="G1640" s="20"/>
      <c r="H1640" s="9"/>
      <c r="I1640" s="20"/>
      <c r="J1640" s="20"/>
    </row>
    <row r="1641" spans="3:10" ht="12.75">
      <c r="C1641" s="20"/>
      <c r="D1641" s="49"/>
      <c r="E1641" s="20"/>
      <c r="F1641" s="20"/>
      <c r="G1641" s="20"/>
      <c r="H1641" s="9"/>
      <c r="I1641" s="20"/>
      <c r="J1641" s="20"/>
    </row>
    <row r="1642" spans="3:10" ht="12.75">
      <c r="C1642" s="20"/>
      <c r="D1642" s="49"/>
      <c r="E1642" s="20"/>
      <c r="F1642" s="20"/>
      <c r="G1642" s="20"/>
      <c r="H1642" s="9"/>
      <c r="I1642" s="20"/>
      <c r="J1642" s="20"/>
    </row>
    <row r="1643" spans="3:10" ht="12.75">
      <c r="C1643" s="20"/>
      <c r="D1643" s="49"/>
      <c r="E1643" s="20"/>
      <c r="F1643" s="20"/>
      <c r="G1643" s="20"/>
      <c r="H1643" s="9"/>
      <c r="I1643" s="20"/>
      <c r="J1643" s="20"/>
    </row>
    <row r="1644" spans="3:10" ht="12.75">
      <c r="C1644" s="20"/>
      <c r="D1644" s="49"/>
      <c r="E1644" s="20"/>
      <c r="F1644" s="20"/>
      <c r="G1644" s="20"/>
      <c r="H1644" s="9"/>
      <c r="I1644" s="20"/>
      <c r="J1644" s="20"/>
    </row>
    <row r="1645" spans="3:10" ht="12.75">
      <c r="C1645" s="20"/>
      <c r="D1645" s="49"/>
      <c r="E1645" s="20"/>
      <c r="F1645" s="20"/>
      <c r="G1645" s="20"/>
      <c r="H1645" s="9"/>
      <c r="I1645" s="20"/>
      <c r="J1645" s="20"/>
    </row>
    <row r="1646" spans="3:10" ht="12.75">
      <c r="C1646" s="20"/>
      <c r="D1646" s="49"/>
      <c r="E1646" s="20"/>
      <c r="F1646" s="20"/>
      <c r="G1646" s="20"/>
      <c r="H1646" s="9"/>
      <c r="I1646" s="20"/>
      <c r="J1646" s="20"/>
    </row>
    <row r="1647" spans="3:10" ht="12.75">
      <c r="C1647" s="20"/>
      <c r="D1647" s="49"/>
      <c r="E1647" s="20"/>
      <c r="F1647" s="20"/>
      <c r="G1647" s="20"/>
      <c r="H1647" s="9"/>
      <c r="I1647" s="20"/>
      <c r="J1647" s="20"/>
    </row>
    <row r="1648" spans="3:10" ht="12.75">
      <c r="C1648" s="20"/>
      <c r="D1648" s="49"/>
      <c r="E1648" s="20"/>
      <c r="F1648" s="20"/>
      <c r="G1648" s="20"/>
      <c r="H1648" s="9"/>
      <c r="I1648" s="20"/>
      <c r="J1648" s="20"/>
    </row>
    <row r="1649" spans="3:10" ht="12.75">
      <c r="C1649" s="20"/>
      <c r="D1649" s="49"/>
      <c r="E1649" s="20"/>
      <c r="F1649" s="20"/>
      <c r="G1649" s="20"/>
      <c r="H1649" s="9"/>
      <c r="I1649" s="20"/>
      <c r="J1649" s="20"/>
    </row>
    <row r="1650" spans="3:10" ht="12.75">
      <c r="C1650" s="20"/>
      <c r="D1650" s="49"/>
      <c r="E1650" s="20"/>
      <c r="F1650" s="20"/>
      <c r="G1650" s="20"/>
      <c r="H1650" s="9"/>
      <c r="I1650" s="20"/>
      <c r="J1650" s="20"/>
    </row>
    <row r="1651" spans="3:10" ht="12.75">
      <c r="C1651" s="20"/>
      <c r="D1651" s="49"/>
      <c r="E1651" s="20"/>
      <c r="F1651" s="20"/>
      <c r="G1651" s="20"/>
      <c r="H1651" s="9"/>
      <c r="I1651" s="20"/>
      <c r="J1651" s="20"/>
    </row>
    <row r="1652" spans="3:10" ht="12.75">
      <c r="C1652" s="20"/>
      <c r="D1652" s="49"/>
      <c r="E1652" s="20"/>
      <c r="F1652" s="20"/>
      <c r="G1652" s="20"/>
      <c r="H1652" s="9"/>
      <c r="I1652" s="20"/>
      <c r="J1652" s="20"/>
    </row>
    <row r="1653" spans="3:10" ht="12.75">
      <c r="C1653" s="20"/>
      <c r="D1653" s="49"/>
      <c r="E1653" s="20"/>
      <c r="F1653" s="20"/>
      <c r="G1653" s="20"/>
      <c r="H1653" s="9"/>
      <c r="I1653" s="20"/>
      <c r="J1653" s="20"/>
    </row>
    <row r="1654" spans="3:10" ht="12.75">
      <c r="C1654" s="20"/>
      <c r="D1654" s="49"/>
      <c r="E1654" s="20"/>
      <c r="F1654" s="20"/>
      <c r="G1654" s="20"/>
      <c r="H1654" s="9"/>
      <c r="I1654" s="20"/>
      <c r="J1654" s="20"/>
    </row>
    <row r="1655" spans="3:10" ht="12.75">
      <c r="C1655" s="20"/>
      <c r="D1655" s="49"/>
      <c r="E1655" s="20"/>
      <c r="F1655" s="20"/>
      <c r="G1655" s="20"/>
      <c r="H1655" s="9"/>
      <c r="I1655" s="20"/>
      <c r="J1655" s="20"/>
    </row>
    <row r="1656" spans="3:10" ht="12.75">
      <c r="C1656" s="20"/>
      <c r="D1656" s="49"/>
      <c r="E1656" s="20"/>
      <c r="F1656" s="20"/>
      <c r="G1656" s="20"/>
      <c r="H1656" s="9"/>
      <c r="I1656" s="20"/>
      <c r="J1656" s="20"/>
    </row>
    <row r="1657" spans="3:10" ht="12.75">
      <c r="C1657" s="20"/>
      <c r="D1657" s="49"/>
      <c r="E1657" s="20"/>
      <c r="F1657" s="20"/>
      <c r="G1657" s="20"/>
      <c r="H1657" s="9"/>
      <c r="I1657" s="20"/>
      <c r="J1657" s="20"/>
    </row>
    <row r="1658" spans="3:10" ht="12.75">
      <c r="C1658" s="20"/>
      <c r="D1658" s="49"/>
      <c r="E1658" s="20"/>
      <c r="F1658" s="20"/>
      <c r="G1658" s="20"/>
      <c r="H1658" s="9"/>
      <c r="I1658" s="20"/>
      <c r="J1658" s="20"/>
    </row>
    <row r="1659" spans="3:10" ht="12.75">
      <c r="C1659" s="20"/>
      <c r="D1659" s="49"/>
      <c r="E1659" s="20"/>
      <c r="F1659" s="20"/>
      <c r="G1659" s="20"/>
      <c r="H1659" s="9"/>
      <c r="I1659" s="20"/>
      <c r="J1659" s="20"/>
    </row>
    <row r="1660" spans="3:10" ht="12.75">
      <c r="C1660" s="20"/>
      <c r="D1660" s="49"/>
      <c r="E1660" s="20"/>
      <c r="F1660" s="20"/>
      <c r="G1660" s="20"/>
      <c r="H1660" s="9"/>
      <c r="I1660" s="20"/>
      <c r="J1660" s="20"/>
    </row>
    <row r="1661" spans="3:10" ht="12.75">
      <c r="C1661" s="20"/>
      <c r="D1661" s="49"/>
      <c r="E1661" s="20"/>
      <c r="F1661" s="20"/>
      <c r="G1661" s="20"/>
      <c r="H1661" s="9"/>
      <c r="I1661" s="20"/>
      <c r="J1661" s="20"/>
    </row>
    <row r="1662" spans="3:10" ht="12.75">
      <c r="C1662" s="20"/>
      <c r="D1662" s="49"/>
      <c r="E1662" s="20"/>
      <c r="F1662" s="20"/>
      <c r="G1662" s="20"/>
      <c r="H1662" s="9"/>
      <c r="I1662" s="20"/>
      <c r="J1662" s="20"/>
    </row>
    <row r="1663" spans="3:10" ht="12.75">
      <c r="C1663" s="20"/>
      <c r="D1663" s="49"/>
      <c r="E1663" s="20"/>
      <c r="F1663" s="20"/>
      <c r="G1663" s="20"/>
      <c r="H1663" s="9"/>
      <c r="I1663" s="20"/>
      <c r="J1663" s="20"/>
    </row>
    <row r="1664" spans="3:10" ht="12.75">
      <c r="C1664" s="20"/>
      <c r="D1664" s="49"/>
      <c r="E1664" s="20"/>
      <c r="F1664" s="20"/>
      <c r="G1664" s="20"/>
      <c r="H1664" s="9"/>
      <c r="I1664" s="20"/>
      <c r="J1664" s="20"/>
    </row>
    <row r="1665" spans="3:10" ht="12.75">
      <c r="C1665" s="20"/>
      <c r="D1665" s="49"/>
      <c r="E1665" s="20"/>
      <c r="F1665" s="20"/>
      <c r="G1665" s="20"/>
      <c r="H1665" s="9"/>
      <c r="I1665" s="20"/>
      <c r="J1665" s="20"/>
    </row>
    <row r="1666" spans="3:10" ht="12.75">
      <c r="C1666" s="20"/>
      <c r="D1666" s="49"/>
      <c r="E1666" s="20"/>
      <c r="F1666" s="20"/>
      <c r="G1666" s="20"/>
      <c r="H1666" s="9"/>
      <c r="I1666" s="20"/>
      <c r="J1666" s="20"/>
    </row>
    <row r="1667" spans="3:10" ht="12.75">
      <c r="C1667" s="20"/>
      <c r="D1667" s="49"/>
      <c r="E1667" s="20"/>
      <c r="F1667" s="20"/>
      <c r="G1667" s="20"/>
      <c r="H1667" s="9"/>
      <c r="I1667" s="20"/>
      <c r="J1667" s="20"/>
    </row>
    <row r="1668" spans="3:10" ht="12.75">
      <c r="C1668" s="20"/>
      <c r="D1668" s="49"/>
      <c r="E1668" s="20"/>
      <c r="F1668" s="20"/>
      <c r="G1668" s="20"/>
      <c r="H1668" s="9"/>
      <c r="I1668" s="20"/>
      <c r="J1668" s="20"/>
    </row>
    <row r="1669" spans="3:10" ht="12.75">
      <c r="C1669" s="20"/>
      <c r="D1669" s="49"/>
      <c r="E1669" s="20"/>
      <c r="F1669" s="20"/>
      <c r="G1669" s="20"/>
      <c r="H1669" s="9"/>
      <c r="I1669" s="20"/>
      <c r="J1669" s="20"/>
    </row>
    <row r="1670" spans="3:10" ht="12.75">
      <c r="C1670" s="20"/>
      <c r="D1670" s="49"/>
      <c r="E1670" s="20"/>
      <c r="F1670" s="20"/>
      <c r="G1670" s="20"/>
      <c r="H1670" s="9"/>
      <c r="I1670" s="20"/>
      <c r="J1670" s="20"/>
    </row>
    <row r="1671" spans="3:10" ht="12.75">
      <c r="C1671" s="20"/>
      <c r="D1671" s="49"/>
      <c r="E1671" s="20"/>
      <c r="F1671" s="20"/>
      <c r="G1671" s="20"/>
      <c r="H1671" s="9"/>
      <c r="I1671" s="20"/>
      <c r="J1671" s="20"/>
    </row>
    <row r="1672" spans="3:10" ht="12.75">
      <c r="C1672" s="20"/>
      <c r="D1672" s="49"/>
      <c r="E1672" s="20"/>
      <c r="F1672" s="20"/>
      <c r="G1672" s="20"/>
      <c r="H1672" s="9"/>
      <c r="I1672" s="20"/>
      <c r="J1672" s="20"/>
    </row>
    <row r="1673" spans="3:10" ht="12.75">
      <c r="C1673" s="20"/>
      <c r="D1673" s="49"/>
      <c r="E1673" s="20"/>
      <c r="F1673" s="20"/>
      <c r="G1673" s="20"/>
      <c r="H1673" s="9"/>
      <c r="I1673" s="20"/>
      <c r="J1673" s="20"/>
    </row>
    <row r="1674" spans="3:10" ht="12.75">
      <c r="C1674" s="20"/>
      <c r="D1674" s="49"/>
      <c r="E1674" s="20"/>
      <c r="F1674" s="20"/>
      <c r="G1674" s="20"/>
      <c r="H1674" s="9"/>
      <c r="I1674" s="20"/>
      <c r="J1674" s="20"/>
    </row>
    <row r="1675" spans="3:10" ht="12.75">
      <c r="C1675" s="20"/>
      <c r="D1675" s="49"/>
      <c r="E1675" s="20"/>
      <c r="F1675" s="20"/>
      <c r="G1675" s="20"/>
      <c r="H1675" s="9"/>
      <c r="I1675" s="20"/>
      <c r="J1675" s="20"/>
    </row>
    <row r="1676" spans="3:10" ht="12.75">
      <c r="C1676" s="20"/>
      <c r="D1676" s="49"/>
      <c r="E1676" s="20"/>
      <c r="F1676" s="20"/>
      <c r="G1676" s="20"/>
      <c r="H1676" s="9"/>
      <c r="I1676" s="20"/>
      <c r="J1676" s="20"/>
    </row>
    <row r="1677" spans="3:10" ht="12.75">
      <c r="C1677" s="20"/>
      <c r="D1677" s="49"/>
      <c r="E1677" s="20"/>
      <c r="F1677" s="20"/>
      <c r="G1677" s="20"/>
      <c r="H1677" s="9"/>
      <c r="I1677" s="20"/>
      <c r="J1677" s="20"/>
    </row>
    <row r="1678" spans="3:10" ht="12.75">
      <c r="C1678" s="20"/>
      <c r="D1678" s="49"/>
      <c r="E1678" s="20"/>
      <c r="F1678" s="20"/>
      <c r="G1678" s="20"/>
      <c r="H1678" s="9"/>
      <c r="I1678" s="20"/>
      <c r="J1678" s="20"/>
    </row>
    <row r="1679" spans="3:10" ht="12.75">
      <c r="C1679" s="20"/>
      <c r="D1679" s="49"/>
      <c r="E1679" s="20"/>
      <c r="F1679" s="20"/>
      <c r="G1679" s="20"/>
      <c r="H1679" s="9"/>
      <c r="I1679" s="20"/>
      <c r="J1679" s="20"/>
    </row>
    <row r="1680" spans="3:10" ht="12.75">
      <c r="C1680" s="20"/>
      <c r="D1680" s="49"/>
      <c r="E1680" s="20"/>
      <c r="F1680" s="20"/>
      <c r="G1680" s="20"/>
      <c r="H1680" s="9"/>
      <c r="I1680" s="20"/>
      <c r="J1680" s="20"/>
    </row>
    <row r="1681" spans="3:10" ht="12.75">
      <c r="C1681" s="20"/>
      <c r="D1681" s="49"/>
      <c r="E1681" s="20"/>
      <c r="F1681" s="20"/>
      <c r="G1681" s="20"/>
      <c r="H1681" s="9"/>
      <c r="I1681" s="20"/>
      <c r="J1681" s="20"/>
    </row>
    <row r="1682" spans="3:10" ht="12.75">
      <c r="C1682" s="20"/>
      <c r="D1682" s="49"/>
      <c r="E1682" s="20"/>
      <c r="F1682" s="20"/>
      <c r="G1682" s="20"/>
      <c r="H1682" s="9"/>
      <c r="I1682" s="20"/>
      <c r="J1682" s="20"/>
    </row>
    <row r="1683" spans="3:10" ht="12.75">
      <c r="C1683" s="20"/>
      <c r="D1683" s="49"/>
      <c r="E1683" s="20"/>
      <c r="F1683" s="20"/>
      <c r="G1683" s="20"/>
      <c r="H1683" s="9"/>
      <c r="I1683" s="20"/>
      <c r="J1683" s="20"/>
    </row>
    <row r="1684" spans="3:10" ht="12.75">
      <c r="C1684" s="20"/>
      <c r="D1684" s="49"/>
      <c r="E1684" s="20"/>
      <c r="F1684" s="20"/>
      <c r="G1684" s="20"/>
      <c r="H1684" s="9"/>
      <c r="I1684" s="20"/>
      <c r="J1684" s="20"/>
    </row>
    <row r="1685" spans="3:10" ht="12.75">
      <c r="C1685" s="20"/>
      <c r="D1685" s="49"/>
      <c r="E1685" s="20"/>
      <c r="F1685" s="20"/>
      <c r="G1685" s="20"/>
      <c r="H1685" s="9"/>
      <c r="I1685" s="20"/>
      <c r="J1685" s="20"/>
    </row>
    <row r="1686" spans="3:10" ht="12.75">
      <c r="C1686" s="20"/>
      <c r="D1686" s="49"/>
      <c r="E1686" s="20"/>
      <c r="F1686" s="20"/>
      <c r="G1686" s="20"/>
      <c r="H1686" s="9"/>
      <c r="I1686" s="20"/>
      <c r="J1686" s="20"/>
    </row>
    <row r="1687" spans="3:10" ht="12.75">
      <c r="C1687" s="20"/>
      <c r="D1687" s="49"/>
      <c r="E1687" s="20"/>
      <c r="F1687" s="20"/>
      <c r="G1687" s="20"/>
      <c r="H1687" s="9"/>
      <c r="I1687" s="20"/>
      <c r="J1687" s="20"/>
    </row>
    <row r="1688" spans="3:10" ht="12.75">
      <c r="C1688" s="20"/>
      <c r="D1688" s="49"/>
      <c r="E1688" s="20"/>
      <c r="F1688" s="20"/>
      <c r="G1688" s="20"/>
      <c r="H1688" s="9"/>
      <c r="I1688" s="20"/>
      <c r="J1688" s="20"/>
    </row>
    <row r="1689" spans="3:10" ht="12.75">
      <c r="C1689" s="20"/>
      <c r="D1689" s="49"/>
      <c r="E1689" s="20"/>
      <c r="F1689" s="20"/>
      <c r="G1689" s="20"/>
      <c r="H1689" s="9"/>
      <c r="I1689" s="20"/>
      <c r="J1689" s="20"/>
    </row>
    <row r="1690" spans="3:10" ht="12.75">
      <c r="C1690" s="20"/>
      <c r="D1690" s="49"/>
      <c r="E1690" s="20"/>
      <c r="F1690" s="20"/>
      <c r="G1690" s="20"/>
      <c r="H1690" s="9"/>
      <c r="I1690" s="20"/>
      <c r="J1690" s="20"/>
    </row>
    <row r="1691" spans="3:10" ht="12.75">
      <c r="C1691" s="20"/>
      <c r="D1691" s="49"/>
      <c r="E1691" s="20"/>
      <c r="F1691" s="20"/>
      <c r="G1691" s="20"/>
      <c r="H1691" s="9"/>
      <c r="I1691" s="20"/>
      <c r="J1691" s="20"/>
    </row>
    <row r="1692" spans="3:10" ht="12.75">
      <c r="C1692" s="20"/>
      <c r="D1692" s="49"/>
      <c r="E1692" s="20"/>
      <c r="F1692" s="20"/>
      <c r="G1692" s="20"/>
      <c r="H1692" s="9"/>
      <c r="I1692" s="20"/>
      <c r="J1692" s="20"/>
    </row>
    <row r="1693" spans="3:10" ht="12.75">
      <c r="C1693" s="20"/>
      <c r="D1693" s="49"/>
      <c r="E1693" s="20"/>
      <c r="F1693" s="20"/>
      <c r="G1693" s="20"/>
      <c r="H1693" s="9"/>
      <c r="I1693" s="20"/>
      <c r="J1693" s="20"/>
    </row>
    <row r="1694" spans="3:10" ht="12.75">
      <c r="C1694" s="20"/>
      <c r="D1694" s="49"/>
      <c r="E1694" s="20"/>
      <c r="F1694" s="20"/>
      <c r="G1694" s="20"/>
      <c r="H1694" s="9"/>
      <c r="I1694" s="20"/>
      <c r="J1694" s="20"/>
    </row>
    <row r="1695" spans="3:10" ht="12.75">
      <c r="C1695" s="20"/>
      <c r="D1695" s="49"/>
      <c r="E1695" s="20"/>
      <c r="F1695" s="20"/>
      <c r="G1695" s="20"/>
      <c r="H1695" s="9"/>
      <c r="I1695" s="20"/>
      <c r="J1695" s="20"/>
    </row>
    <row r="1696" spans="3:10" ht="12.75">
      <c r="C1696" s="20"/>
      <c r="D1696" s="49"/>
      <c r="E1696" s="20"/>
      <c r="F1696" s="20"/>
      <c r="G1696" s="20"/>
      <c r="H1696" s="9"/>
      <c r="I1696" s="20"/>
      <c r="J1696" s="20"/>
    </row>
    <row r="1697" spans="3:10" ht="12.75">
      <c r="C1697" s="20"/>
      <c r="D1697" s="49"/>
      <c r="E1697" s="20"/>
      <c r="F1697" s="20"/>
      <c r="G1697" s="20"/>
      <c r="H1697" s="9"/>
      <c r="I1697" s="20"/>
      <c r="J1697" s="20"/>
    </row>
    <row r="1698" spans="3:10" ht="12.75">
      <c r="C1698" s="20"/>
      <c r="D1698" s="49"/>
      <c r="E1698" s="20"/>
      <c r="F1698" s="20"/>
      <c r="G1698" s="20"/>
      <c r="H1698" s="9"/>
      <c r="I1698" s="20"/>
      <c r="J1698" s="20"/>
    </row>
    <row r="1699" spans="3:10" ht="12.75">
      <c r="C1699" s="20"/>
      <c r="D1699" s="49"/>
      <c r="E1699" s="20"/>
      <c r="F1699" s="20"/>
      <c r="G1699" s="20"/>
      <c r="H1699" s="9"/>
      <c r="I1699" s="20"/>
      <c r="J1699" s="20"/>
    </row>
    <row r="1700" spans="3:10" ht="12.75">
      <c r="C1700" s="20"/>
      <c r="D1700" s="49"/>
      <c r="E1700" s="20"/>
      <c r="F1700" s="20"/>
      <c r="G1700" s="20"/>
      <c r="H1700" s="9"/>
      <c r="I1700" s="20"/>
      <c r="J1700" s="20"/>
    </row>
    <row r="1701" spans="3:10" ht="12.75">
      <c r="C1701" s="20"/>
      <c r="D1701" s="49"/>
      <c r="E1701" s="20"/>
      <c r="F1701" s="20"/>
      <c r="G1701" s="20"/>
      <c r="H1701" s="9"/>
      <c r="I1701" s="20"/>
      <c r="J1701" s="20"/>
    </row>
    <row r="1702" spans="3:10" ht="12.75">
      <c r="C1702" s="20"/>
      <c r="D1702" s="49"/>
      <c r="E1702" s="20"/>
      <c r="F1702" s="20"/>
      <c r="G1702" s="20"/>
      <c r="H1702" s="9"/>
      <c r="I1702" s="20"/>
      <c r="J1702" s="20"/>
    </row>
    <row r="1703" spans="3:10" ht="12.75">
      <c r="C1703" s="20"/>
      <c r="D1703" s="49"/>
      <c r="E1703" s="20"/>
      <c r="F1703" s="20"/>
      <c r="G1703" s="20"/>
      <c r="H1703" s="9"/>
      <c r="I1703" s="20"/>
      <c r="J1703" s="20"/>
    </row>
    <row r="1704" spans="3:10" ht="12.75">
      <c r="C1704" s="20"/>
      <c r="D1704" s="49"/>
      <c r="E1704" s="20"/>
      <c r="F1704" s="20"/>
      <c r="G1704" s="20"/>
      <c r="H1704" s="9"/>
      <c r="I1704" s="20"/>
      <c r="J1704" s="20"/>
    </row>
    <row r="1705" spans="3:10" ht="12.75">
      <c r="C1705" s="20"/>
      <c r="D1705" s="49"/>
      <c r="E1705" s="20"/>
      <c r="F1705" s="20"/>
      <c r="G1705" s="20"/>
      <c r="H1705" s="9"/>
      <c r="I1705" s="20"/>
      <c r="J1705" s="20"/>
    </row>
    <row r="1706" spans="3:10" ht="12.75">
      <c r="C1706" s="20"/>
      <c r="D1706" s="49"/>
      <c r="E1706" s="20"/>
      <c r="F1706" s="20"/>
      <c r="G1706" s="20"/>
      <c r="H1706" s="9"/>
      <c r="I1706" s="20"/>
      <c r="J1706" s="20"/>
    </row>
    <row r="1707" spans="3:10" ht="12.75">
      <c r="C1707" s="20"/>
      <c r="D1707" s="49"/>
      <c r="E1707" s="20"/>
      <c r="F1707" s="20"/>
      <c r="G1707" s="20"/>
      <c r="H1707" s="9"/>
      <c r="I1707" s="20"/>
      <c r="J1707" s="20"/>
    </row>
    <row r="1708" spans="3:10" ht="12.75">
      <c r="C1708" s="20"/>
      <c r="D1708" s="49"/>
      <c r="E1708" s="20"/>
      <c r="F1708" s="20"/>
      <c r="G1708" s="20"/>
      <c r="H1708" s="9"/>
      <c r="I1708" s="20"/>
      <c r="J1708" s="20"/>
    </row>
    <row r="1709" spans="3:10" ht="12.75">
      <c r="C1709" s="20"/>
      <c r="D1709" s="49"/>
      <c r="E1709" s="20"/>
      <c r="F1709" s="20"/>
      <c r="G1709" s="20"/>
      <c r="H1709" s="9"/>
      <c r="I1709" s="20"/>
      <c r="J1709" s="20"/>
    </row>
    <row r="1710" spans="3:10" ht="12.75">
      <c r="C1710" s="20"/>
      <c r="D1710" s="49"/>
      <c r="E1710" s="20"/>
      <c r="F1710" s="20"/>
      <c r="G1710" s="20"/>
      <c r="H1710" s="9"/>
      <c r="I1710" s="20"/>
      <c r="J1710" s="20"/>
    </row>
    <row r="1711" spans="3:10" ht="12.75">
      <c r="C1711" s="20"/>
      <c r="D1711" s="49"/>
      <c r="E1711" s="20"/>
      <c r="F1711" s="20"/>
      <c r="G1711" s="20"/>
      <c r="H1711" s="9"/>
      <c r="I1711" s="20"/>
      <c r="J1711" s="20"/>
    </row>
    <row r="1712" spans="3:10" ht="12.75">
      <c r="C1712" s="20"/>
      <c r="D1712" s="49"/>
      <c r="E1712" s="20"/>
      <c r="F1712" s="20"/>
      <c r="G1712" s="20"/>
      <c r="H1712" s="9"/>
      <c r="I1712" s="20"/>
      <c r="J1712" s="20"/>
    </row>
    <row r="1713" spans="3:10" ht="12.75">
      <c r="C1713" s="20"/>
      <c r="D1713" s="49"/>
      <c r="E1713" s="20"/>
      <c r="F1713" s="20"/>
      <c r="G1713" s="20"/>
      <c r="H1713" s="9"/>
      <c r="I1713" s="20"/>
      <c r="J1713" s="20"/>
    </row>
    <row r="1714" spans="3:10" ht="12.75">
      <c r="C1714" s="20"/>
      <c r="D1714" s="49"/>
      <c r="E1714" s="20"/>
      <c r="F1714" s="20"/>
      <c r="G1714" s="20"/>
      <c r="H1714" s="9"/>
      <c r="I1714" s="20"/>
      <c r="J1714" s="20"/>
    </row>
    <row r="1715" spans="3:10" ht="12.75">
      <c r="C1715" s="20"/>
      <c r="D1715" s="49"/>
      <c r="E1715" s="20"/>
      <c r="F1715" s="20"/>
      <c r="G1715" s="20"/>
      <c r="H1715" s="9"/>
      <c r="I1715" s="20"/>
      <c r="J1715" s="20"/>
    </row>
    <row r="1716" spans="3:10" ht="12.75">
      <c r="C1716" s="20"/>
      <c r="D1716" s="49"/>
      <c r="E1716" s="20"/>
      <c r="F1716" s="20"/>
      <c r="G1716" s="20"/>
      <c r="H1716" s="9"/>
      <c r="I1716" s="20"/>
      <c r="J1716" s="20"/>
    </row>
    <row r="1717" spans="3:10" ht="12.75">
      <c r="C1717" s="20"/>
      <c r="D1717" s="49"/>
      <c r="E1717" s="20"/>
      <c r="F1717" s="20"/>
      <c r="G1717" s="20"/>
      <c r="H1717" s="9"/>
      <c r="I1717" s="20"/>
      <c r="J1717" s="20"/>
    </row>
    <row r="1718" spans="3:10" ht="12.75">
      <c r="C1718" s="20"/>
      <c r="D1718" s="49"/>
      <c r="E1718" s="20"/>
      <c r="F1718" s="20"/>
      <c r="G1718" s="20"/>
      <c r="H1718" s="9"/>
      <c r="I1718" s="20"/>
      <c r="J1718" s="20"/>
    </row>
    <row r="1719" spans="3:10" ht="12.75">
      <c r="C1719" s="20"/>
      <c r="D1719" s="49"/>
      <c r="E1719" s="20"/>
      <c r="F1719" s="20"/>
      <c r="G1719" s="20"/>
      <c r="H1719" s="9"/>
      <c r="I1719" s="20"/>
      <c r="J1719" s="20"/>
    </row>
    <row r="1720" spans="3:10" ht="12.75">
      <c r="C1720" s="20"/>
      <c r="D1720" s="49"/>
      <c r="E1720" s="20"/>
      <c r="F1720" s="20"/>
      <c r="G1720" s="20"/>
      <c r="H1720" s="9"/>
      <c r="I1720" s="20"/>
      <c r="J1720" s="20"/>
    </row>
    <row r="1721" spans="3:10" ht="12.75">
      <c r="C1721" s="20"/>
      <c r="D1721" s="49"/>
      <c r="E1721" s="20"/>
      <c r="F1721" s="20"/>
      <c r="G1721" s="20"/>
      <c r="H1721" s="9"/>
      <c r="I1721" s="20"/>
      <c r="J1721" s="20"/>
    </row>
    <row r="1722" spans="3:10" ht="12.75">
      <c r="C1722" s="20"/>
      <c r="D1722" s="49"/>
      <c r="E1722" s="20"/>
      <c r="F1722" s="20"/>
      <c r="G1722" s="20"/>
      <c r="H1722" s="9"/>
      <c r="I1722" s="20"/>
      <c r="J1722" s="20"/>
    </row>
    <row r="1723" spans="3:10" ht="12.75">
      <c r="C1723" s="20"/>
      <c r="D1723" s="49"/>
      <c r="E1723" s="20"/>
      <c r="F1723" s="20"/>
      <c r="G1723" s="20"/>
      <c r="H1723" s="9"/>
      <c r="I1723" s="20"/>
      <c r="J1723" s="20"/>
    </row>
    <row r="1724" spans="3:10" ht="12.75">
      <c r="C1724" s="20"/>
      <c r="D1724" s="49"/>
      <c r="E1724" s="20"/>
      <c r="F1724" s="20"/>
      <c r="G1724" s="20"/>
      <c r="H1724" s="9"/>
      <c r="I1724" s="20"/>
      <c r="J1724" s="20"/>
    </row>
    <row r="1725" spans="3:10" ht="12.75">
      <c r="C1725" s="20"/>
      <c r="D1725" s="49"/>
      <c r="E1725" s="20"/>
      <c r="F1725" s="20"/>
      <c r="G1725" s="20"/>
      <c r="H1725" s="9"/>
      <c r="I1725" s="20"/>
      <c r="J1725" s="20"/>
    </row>
    <row r="1726" spans="3:10" ht="12.75">
      <c r="C1726" s="20"/>
      <c r="D1726" s="49"/>
      <c r="E1726" s="20"/>
      <c r="F1726" s="20"/>
      <c r="G1726" s="20"/>
      <c r="H1726" s="9"/>
      <c r="I1726" s="20"/>
      <c r="J1726" s="20"/>
    </row>
    <row r="1727" spans="3:10" ht="12.75">
      <c r="C1727" s="20"/>
      <c r="D1727" s="49"/>
      <c r="E1727" s="20"/>
      <c r="F1727" s="20"/>
      <c r="G1727" s="20"/>
      <c r="H1727" s="9"/>
      <c r="I1727" s="20"/>
      <c r="J1727" s="20"/>
    </row>
    <row r="1728" spans="3:10" ht="12.75">
      <c r="C1728" s="20"/>
      <c r="D1728" s="49"/>
      <c r="E1728" s="20"/>
      <c r="F1728" s="20"/>
      <c r="G1728" s="20"/>
      <c r="H1728" s="9"/>
      <c r="I1728" s="20"/>
      <c r="J1728" s="20"/>
    </row>
    <row r="1729" spans="3:10" ht="12.75">
      <c r="C1729" s="20"/>
      <c r="D1729" s="49"/>
      <c r="E1729" s="20"/>
      <c r="F1729" s="20"/>
      <c r="G1729" s="20"/>
      <c r="H1729" s="9"/>
      <c r="I1729" s="20"/>
      <c r="J1729" s="20"/>
    </row>
    <row r="1730" spans="3:10" ht="12.75">
      <c r="C1730" s="20"/>
      <c r="D1730" s="49"/>
      <c r="E1730" s="20"/>
      <c r="F1730" s="20"/>
      <c r="G1730" s="20"/>
      <c r="H1730" s="9"/>
      <c r="I1730" s="20"/>
      <c r="J1730" s="20"/>
    </row>
    <row r="1731" spans="3:10" ht="12.75">
      <c r="C1731" s="20"/>
      <c r="D1731" s="49"/>
      <c r="E1731" s="20"/>
      <c r="F1731" s="20"/>
      <c r="G1731" s="20"/>
      <c r="H1731" s="9"/>
      <c r="I1731" s="20"/>
      <c r="J1731" s="20"/>
    </row>
    <row r="1732" spans="3:10" ht="12.75">
      <c r="C1732" s="20"/>
      <c r="D1732" s="49"/>
      <c r="E1732" s="20"/>
      <c r="F1732" s="20"/>
      <c r="G1732" s="20"/>
      <c r="H1732" s="9"/>
      <c r="I1732" s="20"/>
      <c r="J1732" s="20"/>
    </row>
    <row r="1733" spans="3:10" ht="12.75">
      <c r="C1733" s="20"/>
      <c r="D1733" s="49"/>
      <c r="E1733" s="20"/>
      <c r="F1733" s="20"/>
      <c r="G1733" s="20"/>
      <c r="H1733" s="9"/>
      <c r="I1733" s="20"/>
      <c r="J1733" s="20"/>
    </row>
    <row r="1734" spans="3:10" ht="12.75">
      <c r="C1734" s="20"/>
      <c r="D1734" s="49"/>
      <c r="E1734" s="20"/>
      <c r="F1734" s="20"/>
      <c r="G1734" s="20"/>
      <c r="H1734" s="9"/>
      <c r="I1734" s="20"/>
      <c r="J1734" s="20"/>
    </row>
    <row r="1735" spans="3:10" ht="12.75">
      <c r="C1735" s="20"/>
      <c r="D1735" s="49"/>
      <c r="E1735" s="20"/>
      <c r="F1735" s="20"/>
      <c r="G1735" s="20"/>
      <c r="H1735" s="9"/>
      <c r="I1735" s="20"/>
      <c r="J1735" s="20"/>
    </row>
    <row r="1736" spans="3:10" ht="12.75">
      <c r="C1736" s="20"/>
      <c r="D1736" s="49"/>
      <c r="E1736" s="20"/>
      <c r="F1736" s="20"/>
      <c r="G1736" s="20"/>
      <c r="H1736" s="9"/>
      <c r="I1736" s="20"/>
      <c r="J1736" s="20"/>
    </row>
    <row r="1737" spans="3:10" ht="12.75">
      <c r="C1737" s="20"/>
      <c r="D1737" s="49"/>
      <c r="E1737" s="20"/>
      <c r="F1737" s="20"/>
      <c r="G1737" s="20"/>
      <c r="H1737" s="9"/>
      <c r="I1737" s="20"/>
      <c r="J1737" s="20"/>
    </row>
    <row r="1738" spans="3:10" ht="12.75">
      <c r="C1738" s="20"/>
      <c r="D1738" s="49"/>
      <c r="E1738" s="20"/>
      <c r="F1738" s="20"/>
      <c r="G1738" s="20"/>
      <c r="H1738" s="9"/>
      <c r="I1738" s="20"/>
      <c r="J1738" s="20"/>
    </row>
    <row r="1739" spans="3:10" ht="12.75">
      <c r="C1739" s="20"/>
      <c r="D1739" s="49"/>
      <c r="E1739" s="20"/>
      <c r="F1739" s="20"/>
      <c r="G1739" s="20"/>
      <c r="H1739" s="9"/>
      <c r="I1739" s="20"/>
      <c r="J1739" s="20"/>
    </row>
    <row r="1740" spans="3:10" ht="12.75">
      <c r="C1740" s="20"/>
      <c r="D1740" s="49"/>
      <c r="E1740" s="20"/>
      <c r="F1740" s="20"/>
      <c r="G1740" s="20"/>
      <c r="H1740" s="9"/>
      <c r="I1740" s="20"/>
      <c r="J1740" s="20"/>
    </row>
    <row r="1741" spans="3:10" ht="12.75">
      <c r="C1741" s="20"/>
      <c r="D1741" s="49"/>
      <c r="E1741" s="20"/>
      <c r="F1741" s="20"/>
      <c r="G1741" s="20"/>
      <c r="H1741" s="9"/>
      <c r="I1741" s="20"/>
      <c r="J1741" s="20"/>
    </row>
    <row r="1742" spans="3:10" ht="12.75">
      <c r="C1742" s="20"/>
      <c r="D1742" s="49"/>
      <c r="E1742" s="20"/>
      <c r="F1742" s="20"/>
      <c r="G1742" s="20"/>
      <c r="H1742" s="9"/>
      <c r="I1742" s="20"/>
      <c r="J1742" s="20"/>
    </row>
    <row r="1743" spans="3:10" ht="12.75">
      <c r="C1743" s="20"/>
      <c r="D1743" s="49"/>
      <c r="E1743" s="20"/>
      <c r="F1743" s="20"/>
      <c r="G1743" s="20"/>
      <c r="H1743" s="9"/>
      <c r="I1743" s="20"/>
      <c r="J1743" s="20"/>
    </row>
    <row r="1744" spans="3:10" ht="12.75">
      <c r="C1744" s="20"/>
      <c r="D1744" s="49"/>
      <c r="E1744" s="20"/>
      <c r="F1744" s="20"/>
      <c r="G1744" s="20"/>
      <c r="H1744" s="9"/>
      <c r="I1744" s="20"/>
      <c r="J1744" s="20"/>
    </row>
    <row r="1745" spans="3:10" ht="12.75">
      <c r="C1745" s="20"/>
      <c r="D1745" s="49"/>
      <c r="E1745" s="20"/>
      <c r="F1745" s="20"/>
      <c r="G1745" s="20"/>
      <c r="H1745" s="9"/>
      <c r="I1745" s="20"/>
      <c r="J1745" s="20"/>
    </row>
    <row r="1746" spans="3:10" ht="12.75">
      <c r="C1746" s="20"/>
      <c r="D1746" s="49"/>
      <c r="E1746" s="20"/>
      <c r="F1746" s="20"/>
      <c r="G1746" s="20"/>
      <c r="H1746" s="9"/>
      <c r="I1746" s="20"/>
      <c r="J1746" s="20"/>
    </row>
    <row r="1747" spans="3:10" ht="12.75">
      <c r="C1747" s="20"/>
      <c r="D1747" s="49"/>
      <c r="E1747" s="20"/>
      <c r="F1747" s="20"/>
      <c r="G1747" s="20"/>
      <c r="H1747" s="9"/>
      <c r="I1747" s="20"/>
      <c r="J1747" s="20"/>
    </row>
    <row r="1748" spans="3:10" ht="12.75">
      <c r="C1748" s="20"/>
      <c r="D1748" s="49"/>
      <c r="E1748" s="20"/>
      <c r="F1748" s="20"/>
      <c r="G1748" s="20"/>
      <c r="H1748" s="9"/>
      <c r="I1748" s="20"/>
      <c r="J1748" s="20"/>
    </row>
    <row r="1749" spans="3:10" ht="12.75">
      <c r="C1749" s="20"/>
      <c r="D1749" s="49"/>
      <c r="E1749" s="20"/>
      <c r="F1749" s="20"/>
      <c r="G1749" s="20"/>
      <c r="H1749" s="9"/>
      <c r="I1749" s="20"/>
      <c r="J1749" s="20"/>
    </row>
    <row r="1750" spans="3:10" ht="12.75">
      <c r="C1750" s="20"/>
      <c r="D1750" s="49"/>
      <c r="E1750" s="20"/>
      <c r="F1750" s="20"/>
      <c r="G1750" s="20"/>
      <c r="H1750" s="9"/>
      <c r="I1750" s="20"/>
      <c r="J1750" s="20"/>
    </row>
    <row r="1751" spans="3:10" ht="12.75">
      <c r="C1751" s="20"/>
      <c r="D1751" s="49"/>
      <c r="E1751" s="20"/>
      <c r="F1751" s="20"/>
      <c r="G1751" s="20"/>
      <c r="H1751" s="9"/>
      <c r="I1751" s="20"/>
      <c r="J1751" s="20"/>
    </row>
    <row r="1752" spans="3:10" ht="12.75">
      <c r="C1752" s="20"/>
      <c r="D1752" s="49"/>
      <c r="E1752" s="20"/>
      <c r="F1752" s="20"/>
      <c r="G1752" s="20"/>
      <c r="H1752" s="9"/>
      <c r="I1752" s="20"/>
      <c r="J1752" s="20"/>
    </row>
    <row r="1753" spans="3:10" ht="12.75">
      <c r="C1753" s="20"/>
      <c r="D1753" s="49"/>
      <c r="E1753" s="20"/>
      <c r="F1753" s="20"/>
      <c r="G1753" s="20"/>
      <c r="H1753" s="9"/>
      <c r="I1753" s="20"/>
      <c r="J1753" s="20"/>
    </row>
    <row r="1754" spans="3:10" ht="12.75">
      <c r="C1754" s="20"/>
      <c r="D1754" s="49"/>
      <c r="E1754" s="20"/>
      <c r="F1754" s="20"/>
      <c r="G1754" s="20"/>
      <c r="H1754" s="9"/>
      <c r="I1754" s="20"/>
      <c r="J1754" s="20"/>
    </row>
    <row r="1755" spans="3:10" ht="12.75">
      <c r="C1755" s="20"/>
      <c r="D1755" s="49"/>
      <c r="E1755" s="20"/>
      <c r="F1755" s="20"/>
      <c r="G1755" s="20"/>
      <c r="H1755" s="9"/>
      <c r="I1755" s="20"/>
      <c r="J1755" s="20"/>
    </row>
    <row r="1756" spans="3:10" ht="12.75">
      <c r="C1756" s="20"/>
      <c r="D1756" s="49"/>
      <c r="E1756" s="20"/>
      <c r="F1756" s="20"/>
      <c r="G1756" s="20"/>
      <c r="H1756" s="9"/>
      <c r="I1756" s="20"/>
      <c r="J1756" s="20"/>
    </row>
    <row r="1757" spans="3:10" ht="12.75">
      <c r="C1757" s="20"/>
      <c r="D1757" s="49"/>
      <c r="E1757" s="20"/>
      <c r="F1757" s="20"/>
      <c r="G1757" s="20"/>
      <c r="H1757" s="9"/>
      <c r="I1757" s="20"/>
      <c r="J1757" s="20"/>
    </row>
    <row r="1758" spans="3:10" ht="12.75">
      <c r="C1758" s="20"/>
      <c r="D1758" s="49"/>
      <c r="E1758" s="20"/>
      <c r="F1758" s="20"/>
      <c r="G1758" s="20"/>
      <c r="H1758" s="9"/>
      <c r="I1758" s="20"/>
      <c r="J1758" s="20"/>
    </row>
    <row r="1759" spans="3:10" ht="12.75">
      <c r="C1759" s="20"/>
      <c r="D1759" s="49"/>
      <c r="E1759" s="20"/>
      <c r="F1759" s="20"/>
      <c r="G1759" s="20"/>
      <c r="H1759" s="9"/>
      <c r="I1759" s="20"/>
      <c r="J1759" s="20"/>
    </row>
    <row r="1760" spans="3:10" ht="12.75">
      <c r="C1760" s="20"/>
      <c r="D1760" s="49"/>
      <c r="E1760" s="20"/>
      <c r="F1760" s="20"/>
      <c r="G1760" s="20"/>
      <c r="H1760" s="9"/>
      <c r="I1760" s="20"/>
      <c r="J1760" s="20"/>
    </row>
    <row r="1761" spans="3:10" ht="12.75">
      <c r="C1761" s="20"/>
      <c r="D1761" s="49"/>
      <c r="E1761" s="20"/>
      <c r="F1761" s="20"/>
      <c r="G1761" s="20"/>
      <c r="H1761" s="9"/>
      <c r="I1761" s="20"/>
      <c r="J1761" s="20"/>
    </row>
    <row r="1762" spans="3:10" ht="12.75">
      <c r="C1762" s="20"/>
      <c r="D1762" s="49"/>
      <c r="E1762" s="20"/>
      <c r="F1762" s="20"/>
      <c r="G1762" s="20"/>
      <c r="H1762" s="9"/>
      <c r="I1762" s="20"/>
      <c r="J1762" s="20"/>
    </row>
    <row r="1763" spans="3:10" ht="12.75">
      <c r="C1763" s="20"/>
      <c r="D1763" s="49"/>
      <c r="E1763" s="20"/>
      <c r="F1763" s="20"/>
      <c r="G1763" s="20"/>
      <c r="H1763" s="9"/>
      <c r="I1763" s="20"/>
      <c r="J1763" s="20"/>
    </row>
    <row r="1764" spans="3:10" ht="12.75">
      <c r="C1764" s="20"/>
      <c r="D1764" s="49"/>
      <c r="E1764" s="20"/>
      <c r="F1764" s="20"/>
      <c r="G1764" s="20"/>
      <c r="H1764" s="9"/>
      <c r="I1764" s="20"/>
      <c r="J1764" s="20"/>
    </row>
    <row r="1765" spans="3:10" ht="12.75">
      <c r="C1765" s="20"/>
      <c r="D1765" s="49"/>
      <c r="E1765" s="20"/>
      <c r="F1765" s="20"/>
      <c r="G1765" s="20"/>
      <c r="H1765" s="9"/>
      <c r="I1765" s="20"/>
      <c r="J1765" s="20"/>
    </row>
    <row r="1766" spans="3:10" ht="12.75">
      <c r="C1766" s="20"/>
      <c r="D1766" s="49"/>
      <c r="E1766" s="20"/>
      <c r="F1766" s="20"/>
      <c r="G1766" s="20"/>
      <c r="H1766" s="9"/>
      <c r="I1766" s="20"/>
      <c r="J1766" s="20"/>
    </row>
    <row r="1767" spans="3:10" ht="12.75">
      <c r="C1767" s="20"/>
      <c r="D1767" s="49"/>
      <c r="E1767" s="20"/>
      <c r="F1767" s="20"/>
      <c r="G1767" s="20"/>
      <c r="H1767" s="9"/>
      <c r="I1767" s="20"/>
      <c r="J1767" s="20"/>
    </row>
    <row r="1768" spans="3:10" ht="12.75">
      <c r="C1768" s="20"/>
      <c r="D1768" s="49"/>
      <c r="E1768" s="20"/>
      <c r="F1768" s="20"/>
      <c r="G1768" s="20"/>
      <c r="H1768" s="9"/>
      <c r="I1768" s="20"/>
      <c r="J1768" s="20"/>
    </row>
    <row r="1769" spans="3:10" ht="12.75">
      <c r="C1769" s="20"/>
      <c r="D1769" s="49"/>
      <c r="E1769" s="20"/>
      <c r="F1769" s="20"/>
      <c r="G1769" s="20"/>
      <c r="H1769" s="9"/>
      <c r="I1769" s="20"/>
      <c r="J1769" s="20"/>
    </row>
    <row r="1770" spans="3:10" ht="12.75">
      <c r="C1770" s="20"/>
      <c r="D1770" s="49"/>
      <c r="E1770" s="20"/>
      <c r="F1770" s="20"/>
      <c r="G1770" s="20"/>
      <c r="H1770" s="9"/>
      <c r="I1770" s="20"/>
      <c r="J1770" s="20"/>
    </row>
    <row r="1771" spans="3:10" ht="12.75">
      <c r="C1771" s="20"/>
      <c r="D1771" s="49"/>
      <c r="E1771" s="20"/>
      <c r="F1771" s="20"/>
      <c r="G1771" s="20"/>
      <c r="H1771" s="9"/>
      <c r="I1771" s="20"/>
      <c r="J1771" s="20"/>
    </row>
    <row r="1772" spans="3:10" ht="12.75">
      <c r="C1772" s="20"/>
      <c r="D1772" s="49"/>
      <c r="E1772" s="20"/>
      <c r="F1772" s="20"/>
      <c r="G1772" s="20"/>
      <c r="H1772" s="9"/>
      <c r="I1772" s="20"/>
      <c r="J1772" s="20"/>
    </row>
    <row r="1773" spans="3:10" ht="12.75">
      <c r="C1773" s="20"/>
      <c r="D1773" s="49"/>
      <c r="E1773" s="20"/>
      <c r="F1773" s="20"/>
      <c r="G1773" s="20"/>
      <c r="H1773" s="9"/>
      <c r="I1773" s="20"/>
      <c r="J1773" s="20"/>
    </row>
    <row r="1774" spans="3:10" ht="12.75">
      <c r="C1774" s="20"/>
      <c r="D1774" s="49"/>
      <c r="E1774" s="20"/>
      <c r="F1774" s="20"/>
      <c r="G1774" s="20"/>
      <c r="H1774" s="9"/>
      <c r="I1774" s="20"/>
      <c r="J1774" s="20"/>
    </row>
    <row r="1775" spans="3:10" ht="12.75">
      <c r="C1775" s="20"/>
      <c r="D1775" s="49"/>
      <c r="E1775" s="20"/>
      <c r="F1775" s="20"/>
      <c r="G1775" s="20"/>
      <c r="H1775" s="9"/>
      <c r="I1775" s="20"/>
      <c r="J1775" s="20"/>
    </row>
    <row r="1776" spans="3:10" ht="12.75">
      <c r="C1776" s="20"/>
      <c r="D1776" s="49"/>
      <c r="E1776" s="20"/>
      <c r="F1776" s="20"/>
      <c r="G1776" s="20"/>
      <c r="H1776" s="9"/>
      <c r="I1776" s="20"/>
      <c r="J1776" s="20"/>
    </row>
    <row r="1777" spans="3:10" ht="12.75">
      <c r="C1777" s="20"/>
      <c r="D1777" s="49"/>
      <c r="E1777" s="20"/>
      <c r="F1777" s="20"/>
      <c r="G1777" s="20"/>
      <c r="H1777" s="9"/>
      <c r="I1777" s="20"/>
      <c r="J1777" s="20"/>
    </row>
    <row r="1778" spans="3:10" ht="12.75">
      <c r="C1778" s="20"/>
      <c r="D1778" s="49"/>
      <c r="E1778" s="20"/>
      <c r="F1778" s="20"/>
      <c r="G1778" s="20"/>
      <c r="H1778" s="9"/>
      <c r="I1778" s="20"/>
      <c r="J1778" s="20"/>
    </row>
    <row r="1779" spans="3:10" ht="12.75">
      <c r="C1779" s="20"/>
      <c r="D1779" s="49"/>
      <c r="E1779" s="20"/>
      <c r="F1779" s="20"/>
      <c r="G1779" s="20"/>
      <c r="H1779" s="9"/>
      <c r="I1779" s="20"/>
      <c r="J1779" s="20"/>
    </row>
    <row r="1780" spans="3:10" ht="12.75">
      <c r="C1780" s="20"/>
      <c r="D1780" s="49"/>
      <c r="E1780" s="20"/>
      <c r="F1780" s="20"/>
      <c r="G1780" s="20"/>
      <c r="H1780" s="9"/>
      <c r="I1780" s="20"/>
      <c r="J1780" s="20"/>
    </row>
    <row r="1781" spans="3:10" ht="12.75">
      <c r="C1781" s="20"/>
      <c r="D1781" s="49"/>
      <c r="E1781" s="20"/>
      <c r="F1781" s="20"/>
      <c r="G1781" s="20"/>
      <c r="H1781" s="9"/>
      <c r="I1781" s="20"/>
      <c r="J1781" s="20"/>
    </row>
    <row r="1782" spans="3:10" ht="12.75">
      <c r="C1782" s="20"/>
      <c r="D1782" s="49"/>
      <c r="E1782" s="20"/>
      <c r="F1782" s="20"/>
      <c r="G1782" s="20"/>
      <c r="H1782" s="9"/>
      <c r="I1782" s="20"/>
      <c r="J1782" s="20"/>
    </row>
    <row r="1783" spans="3:10" ht="12.75">
      <c r="C1783" s="20"/>
      <c r="D1783" s="49"/>
      <c r="E1783" s="20"/>
      <c r="F1783" s="20"/>
      <c r="G1783" s="20"/>
      <c r="H1783" s="9"/>
      <c r="I1783" s="20"/>
      <c r="J1783" s="20"/>
    </row>
    <row r="1784" spans="3:10" ht="12.75">
      <c r="C1784" s="20"/>
      <c r="D1784" s="49"/>
      <c r="E1784" s="20"/>
      <c r="F1784" s="20"/>
      <c r="G1784" s="20"/>
      <c r="H1784" s="9"/>
      <c r="I1784" s="20"/>
      <c r="J1784" s="20"/>
    </row>
    <row r="1785" spans="3:10" ht="12.75">
      <c r="C1785" s="20"/>
      <c r="D1785" s="49"/>
      <c r="E1785" s="20"/>
      <c r="F1785" s="20"/>
      <c r="G1785" s="20"/>
      <c r="H1785" s="9"/>
      <c r="I1785" s="20"/>
      <c r="J1785" s="20"/>
    </row>
    <row r="1786" spans="3:10" ht="12.75">
      <c r="C1786" s="20"/>
      <c r="D1786" s="49"/>
      <c r="E1786" s="20"/>
      <c r="F1786" s="20"/>
      <c r="G1786" s="20"/>
      <c r="H1786" s="9"/>
      <c r="I1786" s="20"/>
      <c r="J1786" s="20"/>
    </row>
    <row r="1787" spans="3:10" ht="12.75">
      <c r="C1787" s="20"/>
      <c r="D1787" s="49"/>
      <c r="E1787" s="20"/>
      <c r="F1787" s="20"/>
      <c r="G1787" s="20"/>
      <c r="H1787" s="9"/>
      <c r="I1787" s="20"/>
      <c r="J1787" s="20"/>
    </row>
    <row r="1788" spans="3:10" ht="12.75">
      <c r="C1788" s="20"/>
      <c r="D1788" s="49"/>
      <c r="E1788" s="20"/>
      <c r="F1788" s="20"/>
      <c r="G1788" s="20"/>
      <c r="H1788" s="9"/>
      <c r="I1788" s="20"/>
      <c r="J1788" s="20"/>
    </row>
    <row r="1789" spans="3:10" ht="12.75">
      <c r="C1789" s="20"/>
      <c r="D1789" s="49"/>
      <c r="E1789" s="20"/>
      <c r="F1789" s="20"/>
      <c r="G1789" s="20"/>
      <c r="H1789" s="9"/>
      <c r="I1789" s="20"/>
      <c r="J1789" s="20"/>
    </row>
    <row r="1790" spans="3:10" ht="12.75">
      <c r="C1790" s="20"/>
      <c r="D1790" s="49"/>
      <c r="E1790" s="20"/>
      <c r="F1790" s="20"/>
      <c r="G1790" s="20"/>
      <c r="H1790" s="9"/>
      <c r="I1790" s="20"/>
      <c r="J1790" s="20"/>
    </row>
    <row r="1791" spans="3:10" ht="12.75">
      <c r="C1791" s="20"/>
      <c r="D1791" s="49"/>
      <c r="E1791" s="20"/>
      <c r="F1791" s="20"/>
      <c r="G1791" s="20"/>
      <c r="H1791" s="9"/>
      <c r="I1791" s="20"/>
      <c r="J1791" s="20"/>
    </row>
    <row r="1792" spans="3:10" ht="12.75">
      <c r="C1792" s="20"/>
      <c r="D1792" s="49"/>
      <c r="E1792" s="20"/>
      <c r="F1792" s="20"/>
      <c r="G1792" s="20"/>
      <c r="H1792" s="9"/>
      <c r="I1792" s="20"/>
      <c r="J1792" s="20"/>
    </row>
    <row r="1793" spans="3:10" ht="12.75">
      <c r="C1793" s="20"/>
      <c r="D1793" s="49"/>
      <c r="E1793" s="20"/>
      <c r="F1793" s="20"/>
      <c r="G1793" s="20"/>
      <c r="H1793" s="9"/>
      <c r="I1793" s="20"/>
      <c r="J1793" s="20"/>
    </row>
    <row r="1794" spans="3:10" ht="12.75">
      <c r="C1794" s="20"/>
      <c r="D1794" s="49"/>
      <c r="E1794" s="20"/>
      <c r="F1794" s="20"/>
      <c r="G1794" s="20"/>
      <c r="H1794" s="9"/>
      <c r="I1794" s="20"/>
      <c r="J1794" s="20"/>
    </row>
    <row r="1795" spans="3:10" ht="12.75">
      <c r="C1795" s="20"/>
      <c r="D1795" s="49"/>
      <c r="E1795" s="20"/>
      <c r="F1795" s="20"/>
      <c r="G1795" s="20"/>
      <c r="H1795" s="9"/>
      <c r="I1795" s="20"/>
      <c r="J1795" s="20"/>
    </row>
    <row r="1796" spans="3:10" ht="12.75">
      <c r="C1796" s="20"/>
      <c r="D1796" s="49"/>
      <c r="E1796" s="20"/>
      <c r="F1796" s="20"/>
      <c r="G1796" s="20"/>
      <c r="H1796" s="9"/>
      <c r="I1796" s="20"/>
      <c r="J1796" s="20"/>
    </row>
    <row r="1797" spans="3:10" ht="12.75">
      <c r="C1797" s="20"/>
      <c r="D1797" s="49"/>
      <c r="E1797" s="20"/>
      <c r="F1797" s="20"/>
      <c r="G1797" s="20"/>
      <c r="H1797" s="9"/>
      <c r="I1797" s="20"/>
      <c r="J1797" s="20"/>
    </row>
    <row r="1798" spans="3:10" ht="12.75">
      <c r="C1798" s="20"/>
      <c r="D1798" s="49"/>
      <c r="E1798" s="20"/>
      <c r="F1798" s="20"/>
      <c r="G1798" s="20"/>
      <c r="H1798" s="9"/>
      <c r="I1798" s="20"/>
      <c r="J1798" s="20"/>
    </row>
    <row r="1799" spans="3:10" ht="12.75">
      <c r="C1799" s="20"/>
      <c r="D1799" s="49"/>
      <c r="E1799" s="20"/>
      <c r="F1799" s="20"/>
      <c r="G1799" s="20"/>
      <c r="H1799" s="9"/>
      <c r="I1799" s="20"/>
      <c r="J1799" s="20"/>
    </row>
    <row r="1800" spans="3:10" ht="12.75">
      <c r="C1800" s="20"/>
      <c r="D1800" s="49"/>
      <c r="E1800" s="20"/>
      <c r="F1800" s="20"/>
      <c r="G1800" s="20"/>
      <c r="H1800" s="9"/>
      <c r="I1800" s="20"/>
      <c r="J1800" s="20"/>
    </row>
    <row r="1801" spans="3:10" ht="12.75">
      <c r="C1801" s="20"/>
      <c r="D1801" s="49"/>
      <c r="E1801" s="20"/>
      <c r="F1801" s="20"/>
      <c r="G1801" s="20"/>
      <c r="H1801" s="9"/>
      <c r="I1801" s="20"/>
      <c r="J1801" s="20"/>
    </row>
    <row r="1802" spans="3:10" ht="12.75">
      <c r="C1802" s="20"/>
      <c r="D1802" s="49"/>
      <c r="E1802" s="20"/>
      <c r="F1802" s="20"/>
      <c r="G1802" s="20"/>
      <c r="H1802" s="9"/>
      <c r="I1802" s="20"/>
      <c r="J1802" s="20"/>
    </row>
    <row r="1803" spans="3:10" ht="12.75">
      <c r="C1803" s="20"/>
      <c r="D1803" s="49"/>
      <c r="E1803" s="20"/>
      <c r="F1803" s="20"/>
      <c r="G1803" s="20"/>
      <c r="H1803" s="9"/>
      <c r="I1803" s="20"/>
      <c r="J1803" s="20"/>
    </row>
    <row r="1804" spans="3:10" ht="12.75">
      <c r="C1804" s="20"/>
      <c r="D1804" s="49"/>
      <c r="E1804" s="20"/>
      <c r="F1804" s="20"/>
      <c r="G1804" s="20"/>
      <c r="H1804" s="9"/>
      <c r="I1804" s="20"/>
      <c r="J1804" s="20"/>
    </row>
    <row r="1805" spans="3:10" ht="12.75">
      <c r="C1805" s="20"/>
      <c r="D1805" s="49"/>
      <c r="E1805" s="20"/>
      <c r="F1805" s="20"/>
      <c r="G1805" s="20"/>
      <c r="H1805" s="9"/>
      <c r="I1805" s="20"/>
      <c r="J1805" s="20"/>
    </row>
    <row r="1806" spans="3:10" ht="12.75">
      <c r="C1806" s="20"/>
      <c r="D1806" s="49"/>
      <c r="E1806" s="20"/>
      <c r="F1806" s="20"/>
      <c r="G1806" s="20"/>
      <c r="H1806" s="9"/>
      <c r="I1806" s="20"/>
      <c r="J1806" s="20"/>
    </row>
    <row r="1807" spans="3:10" ht="12.75">
      <c r="C1807" s="20"/>
      <c r="D1807" s="49"/>
      <c r="E1807" s="20"/>
      <c r="F1807" s="20"/>
      <c r="G1807" s="20"/>
      <c r="H1807" s="9"/>
      <c r="I1807" s="20"/>
      <c r="J1807" s="20"/>
    </row>
    <row r="1808" spans="3:10" ht="12.75">
      <c r="C1808" s="20"/>
      <c r="D1808" s="49"/>
      <c r="E1808" s="20"/>
      <c r="F1808" s="20"/>
      <c r="G1808" s="20"/>
      <c r="H1808" s="9"/>
      <c r="I1808" s="20"/>
      <c r="J1808" s="20"/>
    </row>
    <row r="1809" spans="3:10" ht="12.75">
      <c r="C1809" s="20"/>
      <c r="D1809" s="49"/>
      <c r="E1809" s="20"/>
      <c r="F1809" s="20"/>
      <c r="G1809" s="20"/>
      <c r="H1809" s="9"/>
      <c r="I1809" s="20"/>
      <c r="J1809" s="20"/>
    </row>
    <row r="1810" spans="3:10" ht="12.75">
      <c r="C1810" s="20"/>
      <c r="D1810" s="49"/>
      <c r="E1810" s="20"/>
      <c r="F1810" s="20"/>
      <c r="G1810" s="20"/>
      <c r="H1810" s="9"/>
      <c r="I1810" s="20"/>
      <c r="J1810" s="20"/>
    </row>
    <row r="1811" spans="3:10" ht="12.75">
      <c r="C1811" s="20"/>
      <c r="D1811" s="49"/>
      <c r="E1811" s="20"/>
      <c r="F1811" s="20"/>
      <c r="G1811" s="20"/>
      <c r="H1811" s="9"/>
      <c r="I1811" s="20"/>
      <c r="J1811" s="20"/>
    </row>
    <row r="1812" spans="3:10" ht="12.75">
      <c r="C1812" s="20"/>
      <c r="D1812" s="49"/>
      <c r="E1812" s="20"/>
      <c r="F1812" s="20"/>
      <c r="G1812" s="20"/>
      <c r="H1812" s="9"/>
      <c r="I1812" s="20"/>
      <c r="J1812" s="20"/>
    </row>
    <row r="1813" spans="3:10" ht="12.75">
      <c r="C1813" s="20"/>
      <c r="D1813" s="49"/>
      <c r="E1813" s="20"/>
      <c r="F1813" s="20"/>
      <c r="G1813" s="20"/>
      <c r="H1813" s="9"/>
      <c r="I1813" s="20"/>
      <c r="J1813" s="20"/>
    </row>
    <row r="1814" spans="3:10" ht="12.75">
      <c r="C1814" s="20"/>
      <c r="D1814" s="49"/>
      <c r="E1814" s="20"/>
      <c r="F1814" s="20"/>
      <c r="G1814" s="20"/>
      <c r="H1814" s="9"/>
      <c r="I1814" s="20"/>
      <c r="J1814" s="20"/>
    </row>
    <row r="1815" spans="3:10" ht="12.75">
      <c r="C1815" s="20"/>
      <c r="D1815" s="49"/>
      <c r="E1815" s="20"/>
      <c r="F1815" s="20"/>
      <c r="G1815" s="20"/>
      <c r="H1815" s="9"/>
      <c r="I1815" s="20"/>
      <c r="J1815" s="20"/>
    </row>
    <row r="1816" spans="3:10" ht="12.75">
      <c r="C1816" s="20"/>
      <c r="D1816" s="49"/>
      <c r="E1816" s="20"/>
      <c r="F1816" s="20"/>
      <c r="G1816" s="20"/>
      <c r="H1816" s="9"/>
      <c r="I1816" s="20"/>
      <c r="J1816" s="20"/>
    </row>
    <row r="1817" spans="3:10" ht="12.75">
      <c r="C1817" s="20"/>
      <c r="D1817" s="49"/>
      <c r="E1817" s="20"/>
      <c r="F1817" s="20"/>
      <c r="G1817" s="20"/>
      <c r="H1817" s="9"/>
      <c r="I1817" s="20"/>
      <c r="J1817" s="20"/>
    </row>
    <row r="1818" spans="3:10" ht="12.75">
      <c r="C1818" s="20"/>
      <c r="D1818" s="49"/>
      <c r="E1818" s="20"/>
      <c r="F1818" s="20"/>
      <c r="G1818" s="20"/>
      <c r="H1818" s="9"/>
      <c r="I1818" s="20"/>
      <c r="J1818" s="20"/>
    </row>
    <row r="1819" spans="3:10" ht="12.75">
      <c r="C1819" s="20"/>
      <c r="D1819" s="49"/>
      <c r="E1819" s="20"/>
      <c r="F1819" s="20"/>
      <c r="G1819" s="20"/>
      <c r="H1819" s="9"/>
      <c r="I1819" s="20"/>
      <c r="J1819" s="20"/>
    </row>
    <row r="1820" spans="3:10" ht="12.75">
      <c r="C1820" s="20"/>
      <c r="D1820" s="49"/>
      <c r="E1820" s="20"/>
      <c r="F1820" s="20"/>
      <c r="G1820" s="20"/>
      <c r="H1820" s="9"/>
      <c r="I1820" s="20"/>
      <c r="J1820" s="20"/>
    </row>
    <row r="1821" spans="3:10" ht="12.75">
      <c r="C1821" s="20"/>
      <c r="D1821" s="49"/>
      <c r="E1821" s="20"/>
      <c r="F1821" s="20"/>
      <c r="G1821" s="20"/>
      <c r="H1821" s="9"/>
      <c r="I1821" s="20"/>
      <c r="J1821" s="20"/>
    </row>
    <row r="1822" spans="3:10" ht="12.75">
      <c r="C1822" s="20"/>
      <c r="D1822" s="49"/>
      <c r="E1822" s="20"/>
      <c r="F1822" s="20"/>
      <c r="G1822" s="20"/>
      <c r="H1822" s="9"/>
      <c r="I1822" s="20"/>
      <c r="J1822" s="20"/>
    </row>
    <row r="1823" spans="3:10" ht="12.75">
      <c r="C1823" s="20"/>
      <c r="D1823" s="49"/>
      <c r="E1823" s="20"/>
      <c r="F1823" s="20"/>
      <c r="G1823" s="20"/>
      <c r="H1823" s="9"/>
      <c r="I1823" s="20"/>
      <c r="J1823" s="20"/>
    </row>
    <row r="1824" spans="3:10" ht="12.75">
      <c r="C1824" s="20"/>
      <c r="D1824" s="49"/>
      <c r="E1824" s="20"/>
      <c r="F1824" s="20"/>
      <c r="G1824" s="20"/>
      <c r="H1824" s="9"/>
      <c r="I1824" s="20"/>
      <c r="J1824" s="20"/>
    </row>
    <row r="1825" spans="3:10" ht="12.75">
      <c r="C1825" s="20"/>
      <c r="D1825" s="49"/>
      <c r="E1825" s="20"/>
      <c r="F1825" s="20"/>
      <c r="G1825" s="20"/>
      <c r="H1825" s="9"/>
      <c r="I1825" s="20"/>
      <c r="J1825" s="20"/>
    </row>
    <row r="1826" spans="3:10" ht="12.75">
      <c r="C1826" s="20"/>
      <c r="D1826" s="49"/>
      <c r="E1826" s="20"/>
      <c r="F1826" s="20"/>
      <c r="G1826" s="20"/>
      <c r="H1826" s="9"/>
      <c r="I1826" s="20"/>
      <c r="J1826" s="20"/>
    </row>
    <row r="1827" spans="3:10" ht="12.75">
      <c r="C1827" s="20"/>
      <c r="D1827" s="49"/>
      <c r="E1827" s="20"/>
      <c r="F1827" s="20"/>
      <c r="G1827" s="20"/>
      <c r="H1827" s="9"/>
      <c r="I1827" s="20"/>
      <c r="J1827" s="20"/>
    </row>
    <row r="1828" spans="3:10" ht="12.75">
      <c r="C1828" s="20"/>
      <c r="D1828" s="49"/>
      <c r="E1828" s="20"/>
      <c r="F1828" s="20"/>
      <c r="G1828" s="20"/>
      <c r="H1828" s="9"/>
      <c r="I1828" s="20"/>
      <c r="J1828" s="20"/>
    </row>
    <row r="1829" spans="3:10" ht="12.75">
      <c r="C1829" s="20"/>
      <c r="D1829" s="49"/>
      <c r="E1829" s="20"/>
      <c r="F1829" s="20"/>
      <c r="G1829" s="20"/>
      <c r="H1829" s="9"/>
      <c r="I1829" s="20"/>
      <c r="J1829" s="20"/>
    </row>
    <row r="1830" spans="3:10" ht="12.75">
      <c r="C1830" s="20"/>
      <c r="D1830" s="49"/>
      <c r="E1830" s="20"/>
      <c r="F1830" s="20"/>
      <c r="G1830" s="20"/>
      <c r="H1830" s="9"/>
      <c r="I1830" s="20"/>
      <c r="J1830" s="20"/>
    </row>
    <row r="1831" spans="3:10" ht="12.75">
      <c r="C1831" s="20"/>
      <c r="D1831" s="49"/>
      <c r="E1831" s="20"/>
      <c r="F1831" s="20"/>
      <c r="G1831" s="20"/>
      <c r="H1831" s="9"/>
      <c r="I1831" s="20"/>
      <c r="J1831" s="20"/>
    </row>
    <row r="1832" spans="3:10" ht="12.75">
      <c r="C1832" s="20"/>
      <c r="D1832" s="49"/>
      <c r="E1832" s="20"/>
      <c r="F1832" s="20"/>
      <c r="G1832" s="20"/>
      <c r="H1832" s="9"/>
      <c r="I1832" s="20"/>
      <c r="J1832" s="20"/>
    </row>
    <row r="1833" spans="3:10" ht="12.75">
      <c r="C1833" s="20"/>
      <c r="D1833" s="49"/>
      <c r="E1833" s="20"/>
      <c r="F1833" s="20"/>
      <c r="G1833" s="20"/>
      <c r="H1833" s="9"/>
      <c r="I1833" s="20"/>
      <c r="J1833" s="20"/>
    </row>
    <row r="1834" spans="3:10" ht="12.75">
      <c r="C1834" s="20"/>
      <c r="D1834" s="49"/>
      <c r="E1834" s="20"/>
      <c r="F1834" s="20"/>
      <c r="G1834" s="20"/>
      <c r="H1834" s="9"/>
      <c r="I1834" s="20"/>
      <c r="J1834" s="20"/>
    </row>
    <row r="1835" spans="3:10" ht="12.75">
      <c r="C1835" s="20"/>
      <c r="D1835" s="49"/>
      <c r="E1835" s="20"/>
      <c r="F1835" s="20"/>
      <c r="G1835" s="20"/>
      <c r="H1835" s="9"/>
      <c r="I1835" s="20"/>
      <c r="J1835" s="20"/>
    </row>
    <row r="1836" spans="3:10" ht="12.75">
      <c r="C1836" s="20"/>
      <c r="D1836" s="49"/>
      <c r="E1836" s="20"/>
      <c r="F1836" s="20"/>
      <c r="G1836" s="20"/>
      <c r="H1836" s="9"/>
      <c r="I1836" s="20"/>
      <c r="J1836" s="20"/>
    </row>
    <row r="1837" spans="3:10" ht="12.75">
      <c r="C1837" s="20"/>
      <c r="D1837" s="49"/>
      <c r="E1837" s="20"/>
      <c r="F1837" s="20"/>
      <c r="G1837" s="20"/>
      <c r="H1837" s="9"/>
      <c r="I1837" s="20"/>
      <c r="J1837" s="20"/>
    </row>
    <row r="1838" spans="3:10" ht="12.75">
      <c r="C1838" s="20"/>
      <c r="D1838" s="49"/>
      <c r="E1838" s="20"/>
      <c r="F1838" s="20"/>
      <c r="G1838" s="20"/>
      <c r="H1838" s="9"/>
      <c r="I1838" s="20"/>
      <c r="J1838" s="20"/>
    </row>
    <row r="1839" spans="3:10" ht="12.75">
      <c r="C1839" s="20"/>
      <c r="D1839" s="49"/>
      <c r="E1839" s="20"/>
      <c r="F1839" s="20"/>
      <c r="G1839" s="20"/>
      <c r="H1839" s="9"/>
      <c r="I1839" s="20"/>
      <c r="J1839" s="20"/>
    </row>
    <row r="1840" spans="3:10" ht="12.75">
      <c r="C1840" s="20"/>
      <c r="D1840" s="49"/>
      <c r="E1840" s="20"/>
      <c r="F1840" s="20"/>
      <c r="G1840" s="20"/>
      <c r="H1840" s="9"/>
      <c r="I1840" s="20"/>
      <c r="J1840" s="20"/>
    </row>
    <row r="1841" spans="3:10" ht="12.75">
      <c r="C1841" s="20"/>
      <c r="D1841" s="49"/>
      <c r="E1841" s="20"/>
      <c r="F1841" s="20"/>
      <c r="G1841" s="20"/>
      <c r="H1841" s="9"/>
      <c r="I1841" s="20"/>
      <c r="J1841" s="20"/>
    </row>
    <row r="1842" spans="3:10" ht="12.75">
      <c r="C1842" s="20"/>
      <c r="D1842" s="49"/>
      <c r="E1842" s="20"/>
      <c r="F1842" s="20"/>
      <c r="G1842" s="20"/>
      <c r="H1842" s="9"/>
      <c r="I1842" s="20"/>
      <c r="J1842" s="20"/>
    </row>
    <row r="1843" spans="3:10" ht="12.75">
      <c r="C1843" s="20"/>
      <c r="D1843" s="49"/>
      <c r="E1843" s="20"/>
      <c r="F1843" s="20"/>
      <c r="G1843" s="20"/>
      <c r="H1843" s="9"/>
      <c r="I1843" s="20"/>
      <c r="J1843" s="20"/>
    </row>
    <row r="1844" spans="3:10" ht="12.75">
      <c r="C1844" s="20"/>
      <c r="D1844" s="49"/>
      <c r="E1844" s="20"/>
      <c r="F1844" s="20"/>
      <c r="G1844" s="20"/>
      <c r="H1844" s="9"/>
      <c r="I1844" s="20"/>
      <c r="J1844" s="20"/>
    </row>
    <row r="1845" spans="3:10" ht="12.75">
      <c r="C1845" s="20"/>
      <c r="D1845" s="49"/>
      <c r="E1845" s="20"/>
      <c r="F1845" s="20"/>
      <c r="G1845" s="20"/>
      <c r="H1845" s="9"/>
      <c r="I1845" s="20"/>
      <c r="J1845" s="20"/>
    </row>
    <row r="1846" spans="3:10" ht="12.75">
      <c r="C1846" s="20"/>
      <c r="D1846" s="49"/>
      <c r="E1846" s="20"/>
      <c r="F1846" s="20"/>
      <c r="G1846" s="20"/>
      <c r="H1846" s="9"/>
      <c r="I1846" s="20"/>
      <c r="J1846" s="20"/>
    </row>
    <row r="1847" spans="3:10" ht="12.75">
      <c r="C1847" s="20"/>
      <c r="D1847" s="49"/>
      <c r="E1847" s="20"/>
      <c r="F1847" s="20"/>
      <c r="G1847" s="20"/>
      <c r="H1847" s="9"/>
      <c r="I1847" s="20"/>
      <c r="J1847" s="20"/>
    </row>
    <row r="1848" spans="3:10" ht="12.75">
      <c r="C1848" s="20"/>
      <c r="D1848" s="49"/>
      <c r="E1848" s="20"/>
      <c r="F1848" s="20"/>
      <c r="G1848" s="20"/>
      <c r="H1848" s="9"/>
      <c r="I1848" s="20"/>
      <c r="J1848" s="20"/>
    </row>
    <row r="1849" spans="3:10" ht="12.75">
      <c r="C1849" s="20"/>
      <c r="D1849" s="49"/>
      <c r="E1849" s="20"/>
      <c r="F1849" s="20"/>
      <c r="G1849" s="20"/>
      <c r="H1849" s="9"/>
      <c r="I1849" s="20"/>
      <c r="J1849" s="20"/>
    </row>
    <row r="1850" spans="3:10" ht="12.75">
      <c r="C1850" s="20"/>
      <c r="D1850" s="49"/>
      <c r="E1850" s="20"/>
      <c r="F1850" s="20"/>
      <c r="G1850" s="20"/>
      <c r="H1850" s="9"/>
      <c r="I1850" s="20"/>
      <c r="J1850" s="20"/>
    </row>
    <row r="1851" spans="3:10" ht="12.75">
      <c r="C1851" s="20"/>
      <c r="D1851" s="49"/>
      <c r="E1851" s="20"/>
      <c r="F1851" s="20"/>
      <c r="G1851" s="20"/>
      <c r="H1851" s="9"/>
      <c r="I1851" s="20"/>
      <c r="J1851" s="20"/>
    </row>
    <row r="1852" spans="3:10" ht="12.75">
      <c r="C1852" s="20"/>
      <c r="D1852" s="49"/>
      <c r="E1852" s="20"/>
      <c r="F1852" s="20"/>
      <c r="G1852" s="20"/>
      <c r="H1852" s="9"/>
      <c r="I1852" s="20"/>
      <c r="J1852" s="20"/>
    </row>
    <row r="1853" spans="3:10" ht="12.75">
      <c r="C1853" s="20"/>
      <c r="D1853" s="49"/>
      <c r="E1853" s="20"/>
      <c r="F1853" s="20"/>
      <c r="G1853" s="20"/>
      <c r="H1853" s="9"/>
      <c r="I1853" s="20"/>
      <c r="J1853" s="20"/>
    </row>
    <row r="1854" spans="3:10" ht="12.75">
      <c r="C1854" s="20"/>
      <c r="D1854" s="49"/>
      <c r="E1854" s="20"/>
      <c r="F1854" s="20"/>
      <c r="G1854" s="20"/>
      <c r="H1854" s="9"/>
      <c r="I1854" s="20"/>
      <c r="J1854" s="20"/>
    </row>
    <row r="1855" spans="3:10" ht="12.75">
      <c r="C1855" s="20"/>
      <c r="D1855" s="49"/>
      <c r="E1855" s="20"/>
      <c r="F1855" s="20"/>
      <c r="G1855" s="20"/>
      <c r="H1855" s="9"/>
      <c r="I1855" s="20"/>
      <c r="J1855" s="20"/>
    </row>
    <row r="1856" spans="3:10" ht="12.75">
      <c r="C1856" s="20"/>
      <c r="D1856" s="49"/>
      <c r="E1856" s="20"/>
      <c r="F1856" s="20"/>
      <c r="G1856" s="20"/>
      <c r="H1856" s="9"/>
      <c r="I1856" s="20"/>
      <c r="J1856" s="20"/>
    </row>
    <row r="1857" spans="3:10" ht="12.75">
      <c r="C1857" s="20"/>
      <c r="D1857" s="49"/>
      <c r="E1857" s="20"/>
      <c r="F1857" s="20"/>
      <c r="G1857" s="20"/>
      <c r="H1857" s="9"/>
      <c r="I1857" s="20"/>
      <c r="J1857" s="20"/>
    </row>
    <row r="1858" spans="3:10" ht="12.75">
      <c r="C1858" s="20"/>
      <c r="D1858" s="49"/>
      <c r="E1858" s="20"/>
      <c r="F1858" s="20"/>
      <c r="G1858" s="20"/>
      <c r="H1858" s="9"/>
      <c r="I1858" s="20"/>
      <c r="J1858" s="20"/>
    </row>
    <row r="1859" spans="3:10" ht="12.75">
      <c r="C1859" s="20"/>
      <c r="D1859" s="49"/>
      <c r="E1859" s="20"/>
      <c r="F1859" s="20"/>
      <c r="G1859" s="20"/>
      <c r="H1859" s="9"/>
      <c r="I1859" s="20"/>
      <c r="J1859" s="20"/>
    </row>
    <row r="1860" spans="3:10" ht="12.75">
      <c r="C1860" s="20"/>
      <c r="D1860" s="49"/>
      <c r="E1860" s="20"/>
      <c r="F1860" s="20"/>
      <c r="G1860" s="20"/>
      <c r="H1860" s="9"/>
      <c r="I1860" s="20"/>
      <c r="J1860" s="20"/>
    </row>
    <row r="1861" spans="3:10" ht="12.75">
      <c r="C1861" s="20"/>
      <c r="D1861" s="49"/>
      <c r="E1861" s="20"/>
      <c r="F1861" s="20"/>
      <c r="G1861" s="20"/>
      <c r="H1861" s="9"/>
      <c r="I1861" s="20"/>
      <c r="J1861" s="20"/>
    </row>
    <row r="1862" spans="3:10" ht="12.75">
      <c r="C1862" s="20"/>
      <c r="D1862" s="49"/>
      <c r="E1862" s="20"/>
      <c r="F1862" s="20"/>
      <c r="G1862" s="20"/>
      <c r="H1862" s="9"/>
      <c r="I1862" s="20"/>
      <c r="J1862" s="20"/>
    </row>
    <row r="1863" spans="3:10" ht="12.75">
      <c r="C1863" s="20"/>
      <c r="D1863" s="49"/>
      <c r="E1863" s="20"/>
      <c r="F1863" s="20"/>
      <c r="G1863" s="20"/>
      <c r="H1863" s="9"/>
      <c r="I1863" s="20"/>
      <c r="J1863" s="20"/>
    </row>
    <row r="1864" spans="3:10" ht="12.75">
      <c r="C1864" s="20"/>
      <c r="D1864" s="49"/>
      <c r="E1864" s="20"/>
      <c r="F1864" s="20"/>
      <c r="G1864" s="20"/>
      <c r="H1864" s="9"/>
      <c r="I1864" s="20"/>
      <c r="J1864" s="20"/>
    </row>
    <row r="1865" spans="3:10" ht="12.75">
      <c r="C1865" s="20"/>
      <c r="D1865" s="49"/>
      <c r="E1865" s="20"/>
      <c r="F1865" s="20"/>
      <c r="G1865" s="20"/>
      <c r="H1865" s="9"/>
      <c r="I1865" s="20"/>
      <c r="J1865" s="20"/>
    </row>
    <row r="1866" spans="3:10" ht="12.75">
      <c r="C1866" s="20"/>
      <c r="D1866" s="49"/>
      <c r="E1866" s="20"/>
      <c r="F1866" s="20"/>
      <c r="G1866" s="20"/>
      <c r="H1866" s="9"/>
      <c r="I1866" s="20"/>
      <c r="J1866" s="20"/>
    </row>
    <row r="1867" spans="3:10" ht="12.75">
      <c r="C1867" s="20"/>
      <c r="D1867" s="49"/>
      <c r="E1867" s="20"/>
      <c r="F1867" s="20"/>
      <c r="G1867" s="20"/>
      <c r="H1867" s="9"/>
      <c r="I1867" s="20"/>
      <c r="J1867" s="20"/>
    </row>
    <row r="1868" spans="3:10" ht="12.75">
      <c r="C1868" s="20"/>
      <c r="D1868" s="49"/>
      <c r="E1868" s="20"/>
      <c r="F1868" s="20"/>
      <c r="G1868" s="20"/>
      <c r="H1868" s="9"/>
      <c r="I1868" s="20"/>
      <c r="J1868" s="20"/>
    </row>
    <row r="1869" spans="3:10" ht="12.75">
      <c r="C1869" s="20"/>
      <c r="D1869" s="49"/>
      <c r="E1869" s="20"/>
      <c r="F1869" s="20"/>
      <c r="G1869" s="20"/>
      <c r="H1869" s="9"/>
      <c r="I1869" s="20"/>
      <c r="J1869" s="20"/>
    </row>
    <row r="1870" spans="3:10" ht="12.75">
      <c r="C1870" s="20"/>
      <c r="D1870" s="49"/>
      <c r="E1870" s="20"/>
      <c r="F1870" s="20"/>
      <c r="G1870" s="20"/>
      <c r="H1870" s="9"/>
      <c r="I1870" s="20"/>
      <c r="J1870" s="20"/>
    </row>
    <row r="1871" spans="3:10" ht="12.75">
      <c r="C1871" s="20"/>
      <c r="D1871" s="49"/>
      <c r="E1871" s="20"/>
      <c r="F1871" s="20"/>
      <c r="G1871" s="20"/>
      <c r="H1871" s="9"/>
      <c r="I1871" s="20"/>
      <c r="J1871" s="20"/>
    </row>
    <row r="1872" spans="3:10" ht="12.75">
      <c r="C1872" s="20"/>
      <c r="D1872" s="49"/>
      <c r="E1872" s="20"/>
      <c r="F1872" s="20"/>
      <c r="G1872" s="20"/>
      <c r="H1872" s="9"/>
      <c r="I1872" s="20"/>
      <c r="J1872" s="20"/>
    </row>
    <row r="1873" spans="3:10" ht="12.75">
      <c r="C1873" s="20"/>
      <c r="D1873" s="49"/>
      <c r="E1873" s="20"/>
      <c r="F1873" s="20"/>
      <c r="G1873" s="20"/>
      <c r="H1873" s="9"/>
      <c r="I1873" s="20"/>
      <c r="J1873" s="20"/>
    </row>
    <row r="1874" spans="3:10" ht="12.75">
      <c r="C1874" s="20"/>
      <c r="D1874" s="49"/>
      <c r="E1874" s="20"/>
      <c r="F1874" s="20"/>
      <c r="G1874" s="20"/>
      <c r="H1874" s="9"/>
      <c r="I1874" s="20"/>
      <c r="J1874" s="20"/>
    </row>
    <row r="1875" spans="3:10" ht="12.75">
      <c r="C1875" s="20"/>
      <c r="D1875" s="49"/>
      <c r="E1875" s="20"/>
      <c r="F1875" s="20"/>
      <c r="G1875" s="20"/>
      <c r="H1875" s="9"/>
      <c r="I1875" s="20"/>
      <c r="J1875" s="20"/>
    </row>
    <row r="1876" spans="3:10" ht="12.75">
      <c r="C1876" s="20"/>
      <c r="D1876" s="49"/>
      <c r="E1876" s="20"/>
      <c r="F1876" s="20"/>
      <c r="G1876" s="20"/>
      <c r="H1876" s="9"/>
      <c r="I1876" s="20"/>
      <c r="J1876" s="20"/>
    </row>
    <row r="1877" spans="3:10" ht="12.75">
      <c r="C1877" s="20"/>
      <c r="D1877" s="49"/>
      <c r="E1877" s="20"/>
      <c r="F1877" s="20"/>
      <c r="G1877" s="20"/>
      <c r="H1877" s="9"/>
      <c r="I1877" s="20"/>
      <c r="J1877" s="20"/>
    </row>
    <row r="1878" spans="3:10" ht="12.75">
      <c r="C1878" s="20"/>
      <c r="D1878" s="49"/>
      <c r="E1878" s="20"/>
      <c r="F1878" s="20"/>
      <c r="G1878" s="20"/>
      <c r="H1878" s="9"/>
      <c r="I1878" s="20"/>
      <c r="J1878" s="20"/>
    </row>
    <row r="1879" spans="3:10" ht="12.75">
      <c r="C1879" s="20"/>
      <c r="D1879" s="49"/>
      <c r="E1879" s="20"/>
      <c r="F1879" s="20"/>
      <c r="G1879" s="20"/>
      <c r="H1879" s="9"/>
      <c r="I1879" s="20"/>
      <c r="J1879" s="20"/>
    </row>
    <row r="1880" spans="3:10" ht="12.75">
      <c r="C1880" s="20"/>
      <c r="D1880" s="49"/>
      <c r="E1880" s="20"/>
      <c r="F1880" s="20"/>
      <c r="G1880" s="20"/>
      <c r="H1880" s="9"/>
      <c r="I1880" s="20"/>
      <c r="J1880" s="20"/>
    </row>
    <row r="1881" spans="3:10" ht="12.75">
      <c r="C1881" s="20"/>
      <c r="D1881" s="49"/>
      <c r="E1881" s="20"/>
      <c r="F1881" s="20"/>
      <c r="G1881" s="20"/>
      <c r="H1881" s="9"/>
      <c r="I1881" s="20"/>
      <c r="J1881" s="20"/>
    </row>
    <row r="1882" spans="3:10" ht="12.75">
      <c r="C1882" s="20"/>
      <c r="D1882" s="49"/>
      <c r="E1882" s="20"/>
      <c r="F1882" s="20"/>
      <c r="G1882" s="20"/>
      <c r="H1882" s="9"/>
      <c r="I1882" s="20"/>
      <c r="J1882" s="20"/>
    </row>
    <row r="1883" spans="3:10" ht="12.75">
      <c r="C1883" s="20"/>
      <c r="D1883" s="49"/>
      <c r="E1883" s="20"/>
      <c r="F1883" s="20"/>
      <c r="G1883" s="20"/>
      <c r="H1883" s="9"/>
      <c r="I1883" s="20"/>
      <c r="J1883" s="20"/>
    </row>
    <row r="1884" spans="3:10" ht="12.75">
      <c r="C1884" s="20"/>
      <c r="D1884" s="49"/>
      <c r="E1884" s="20"/>
      <c r="F1884" s="20"/>
      <c r="G1884" s="20"/>
      <c r="H1884" s="9"/>
      <c r="I1884" s="20"/>
      <c r="J1884" s="20"/>
    </row>
    <row r="1885" spans="3:10" ht="12.75">
      <c r="C1885" s="20"/>
      <c r="D1885" s="49"/>
      <c r="E1885" s="20"/>
      <c r="F1885" s="20"/>
      <c r="G1885" s="20"/>
      <c r="H1885" s="9"/>
      <c r="I1885" s="20"/>
      <c r="J1885" s="20"/>
    </row>
    <row r="1886" spans="3:10" ht="12.75">
      <c r="C1886" s="20"/>
      <c r="D1886" s="49"/>
      <c r="E1886" s="20"/>
      <c r="F1886" s="20"/>
      <c r="G1886" s="20"/>
      <c r="H1886" s="9"/>
      <c r="I1886" s="20"/>
      <c r="J1886" s="20"/>
    </row>
    <row r="1887" spans="3:10" ht="12.75">
      <c r="C1887" s="20"/>
      <c r="D1887" s="49"/>
      <c r="E1887" s="20"/>
      <c r="F1887" s="20"/>
      <c r="G1887" s="20"/>
      <c r="H1887" s="9"/>
      <c r="I1887" s="20"/>
      <c r="J1887" s="20"/>
    </row>
    <row r="1888" spans="3:10" ht="12.75">
      <c r="C1888" s="20"/>
      <c r="D1888" s="49"/>
      <c r="E1888" s="20"/>
      <c r="F1888" s="20"/>
      <c r="G1888" s="20"/>
      <c r="H1888" s="9"/>
      <c r="I1888" s="20"/>
      <c r="J1888" s="20"/>
    </row>
    <row r="1889" spans="3:10" ht="12.75">
      <c r="C1889" s="20"/>
      <c r="D1889" s="49"/>
      <c r="E1889" s="20"/>
      <c r="F1889" s="20"/>
      <c r="G1889" s="20"/>
      <c r="H1889" s="9"/>
      <c r="I1889" s="20"/>
      <c r="J1889" s="20"/>
    </row>
    <row r="1890" spans="3:10" ht="12.75">
      <c r="C1890" s="20"/>
      <c r="D1890" s="49"/>
      <c r="E1890" s="20"/>
      <c r="F1890" s="20"/>
      <c r="G1890" s="20"/>
      <c r="H1890" s="9"/>
      <c r="I1890" s="20"/>
      <c r="J1890" s="20"/>
    </row>
    <row r="1891" spans="3:10" ht="12.75">
      <c r="C1891" s="20"/>
      <c r="D1891" s="49"/>
      <c r="E1891" s="20"/>
      <c r="F1891" s="20"/>
      <c r="G1891" s="20"/>
      <c r="H1891" s="9"/>
      <c r="I1891" s="20"/>
      <c r="J1891" s="20"/>
    </row>
    <row r="1892" spans="3:10" ht="12.75">
      <c r="C1892" s="20"/>
      <c r="D1892" s="49"/>
      <c r="E1892" s="20"/>
      <c r="F1892" s="20"/>
      <c r="G1892" s="20"/>
      <c r="H1892" s="9"/>
      <c r="I1892" s="20"/>
      <c r="J1892" s="20"/>
    </row>
    <row r="1893" spans="3:10" ht="12.75">
      <c r="C1893" s="20"/>
      <c r="D1893" s="49"/>
      <c r="E1893" s="20"/>
      <c r="F1893" s="20"/>
      <c r="G1893" s="20"/>
      <c r="H1893" s="9"/>
      <c r="I1893" s="20"/>
      <c r="J1893" s="20"/>
    </row>
    <row r="1894" spans="3:10" ht="12.75">
      <c r="C1894" s="20"/>
      <c r="D1894" s="49"/>
      <c r="E1894" s="20"/>
      <c r="F1894" s="20"/>
      <c r="G1894" s="20"/>
      <c r="H1894" s="9"/>
      <c r="I1894" s="20"/>
      <c r="J1894" s="20"/>
    </row>
    <row r="1895" spans="3:10" ht="12.75">
      <c r="C1895" s="20"/>
      <c r="D1895" s="49"/>
      <c r="E1895" s="20"/>
      <c r="F1895" s="20"/>
      <c r="G1895" s="20"/>
      <c r="H1895" s="9"/>
      <c r="I1895" s="20"/>
      <c r="J1895" s="20"/>
    </row>
    <row r="1896" spans="3:10" ht="12.75">
      <c r="C1896" s="20"/>
      <c r="D1896" s="49"/>
      <c r="E1896" s="20"/>
      <c r="F1896" s="20"/>
      <c r="G1896" s="20"/>
      <c r="H1896" s="9"/>
      <c r="I1896" s="20"/>
      <c r="J1896" s="20"/>
    </row>
    <row r="1897" spans="3:10" ht="12.75">
      <c r="C1897" s="20"/>
      <c r="D1897" s="49"/>
      <c r="E1897" s="20"/>
      <c r="F1897" s="20"/>
      <c r="G1897" s="20"/>
      <c r="H1897" s="9"/>
      <c r="I1897" s="20"/>
      <c r="J1897" s="20"/>
    </row>
    <row r="1898" spans="3:10" ht="12.75">
      <c r="C1898" s="20"/>
      <c r="D1898" s="49"/>
      <c r="E1898" s="20"/>
      <c r="F1898" s="20"/>
      <c r="G1898" s="20"/>
      <c r="H1898" s="9"/>
      <c r="I1898" s="20"/>
      <c r="J1898" s="20"/>
    </row>
    <row r="1899" spans="3:10" ht="12.75">
      <c r="C1899" s="20"/>
      <c r="D1899" s="49"/>
      <c r="E1899" s="20"/>
      <c r="F1899" s="20"/>
      <c r="G1899" s="20"/>
      <c r="H1899" s="9"/>
      <c r="I1899" s="20"/>
      <c r="J1899" s="20"/>
    </row>
    <row r="1900" spans="3:10" ht="12.75">
      <c r="C1900" s="20"/>
      <c r="D1900" s="49"/>
      <c r="E1900" s="20"/>
      <c r="F1900" s="20"/>
      <c r="G1900" s="20"/>
      <c r="H1900" s="9"/>
      <c r="I1900" s="20"/>
      <c r="J1900" s="20"/>
    </row>
    <row r="1901" spans="3:10" ht="12.75">
      <c r="C1901" s="20"/>
      <c r="D1901" s="49"/>
      <c r="E1901" s="20"/>
      <c r="F1901" s="20"/>
      <c r="G1901" s="20"/>
      <c r="H1901" s="9"/>
      <c r="I1901" s="20"/>
      <c r="J1901" s="20"/>
    </row>
    <row r="1902" spans="3:10" ht="12.75">
      <c r="C1902" s="20"/>
      <c r="D1902" s="49"/>
      <c r="E1902" s="20"/>
      <c r="F1902" s="20"/>
      <c r="G1902" s="20"/>
      <c r="H1902" s="9"/>
      <c r="I1902" s="20"/>
      <c r="J1902" s="20"/>
    </row>
    <row r="1903" spans="3:10" ht="12.75">
      <c r="C1903" s="20"/>
      <c r="D1903" s="49"/>
      <c r="E1903" s="20"/>
      <c r="F1903" s="20"/>
      <c r="G1903" s="20"/>
      <c r="H1903" s="9"/>
      <c r="I1903" s="20"/>
      <c r="J1903" s="20"/>
    </row>
    <row r="1904" spans="3:10" ht="12.75">
      <c r="C1904" s="20"/>
      <c r="D1904" s="49"/>
      <c r="E1904" s="20"/>
      <c r="F1904" s="20"/>
      <c r="G1904" s="20"/>
      <c r="H1904" s="9"/>
      <c r="I1904" s="20"/>
      <c r="J1904" s="20"/>
    </row>
    <row r="1905" spans="3:10" ht="12.75">
      <c r="C1905" s="20"/>
      <c r="D1905" s="49"/>
      <c r="E1905" s="20"/>
      <c r="F1905" s="20"/>
      <c r="G1905" s="20"/>
      <c r="H1905" s="9"/>
      <c r="I1905" s="20"/>
      <c r="J1905" s="20"/>
    </row>
    <row r="1906" spans="3:10" ht="12.75">
      <c r="C1906" s="20"/>
      <c r="D1906" s="49"/>
      <c r="E1906" s="20"/>
      <c r="F1906" s="20"/>
      <c r="G1906" s="20"/>
      <c r="H1906" s="9"/>
      <c r="I1906" s="20"/>
      <c r="J1906" s="20"/>
    </row>
    <row r="1907" spans="3:10" ht="12.75">
      <c r="C1907" s="20"/>
      <c r="D1907" s="49"/>
      <c r="E1907" s="20"/>
      <c r="F1907" s="20"/>
      <c r="G1907" s="20"/>
      <c r="H1907" s="9"/>
      <c r="I1907" s="20"/>
      <c r="J1907" s="20"/>
    </row>
    <row r="1908" spans="3:10" ht="12.75">
      <c r="C1908" s="20"/>
      <c r="D1908" s="49"/>
      <c r="E1908" s="20"/>
      <c r="F1908" s="20"/>
      <c r="G1908" s="20"/>
      <c r="H1908" s="9"/>
      <c r="I1908" s="20"/>
      <c r="J1908" s="20"/>
    </row>
    <row r="1909" spans="3:10" ht="12.75">
      <c r="C1909" s="20"/>
      <c r="D1909" s="49"/>
      <c r="E1909" s="20"/>
      <c r="F1909" s="20"/>
      <c r="G1909" s="20"/>
      <c r="H1909" s="9"/>
      <c r="I1909" s="20"/>
      <c r="J1909" s="20"/>
    </row>
    <row r="1910" spans="3:10" ht="12.75">
      <c r="C1910" s="20"/>
      <c r="D1910" s="49"/>
      <c r="E1910" s="20"/>
      <c r="F1910" s="20"/>
      <c r="G1910" s="20"/>
      <c r="H1910" s="9"/>
      <c r="I1910" s="20"/>
      <c r="J1910" s="20"/>
    </row>
    <row r="1911" spans="3:10" ht="12.75">
      <c r="C1911" s="20"/>
      <c r="D1911" s="49"/>
      <c r="E1911" s="20"/>
      <c r="F1911" s="20"/>
      <c r="G1911" s="20"/>
      <c r="H1911" s="9"/>
      <c r="I1911" s="20"/>
      <c r="J1911" s="20"/>
    </row>
    <row r="1912" spans="3:10" ht="12.75">
      <c r="C1912" s="20"/>
      <c r="D1912" s="49"/>
      <c r="E1912" s="20"/>
      <c r="F1912" s="20"/>
      <c r="G1912" s="20"/>
      <c r="H1912" s="9"/>
      <c r="I1912" s="20"/>
      <c r="J1912" s="20"/>
    </row>
    <row r="1913" spans="3:10" ht="12.75">
      <c r="C1913" s="20"/>
      <c r="D1913" s="49"/>
      <c r="E1913" s="20"/>
      <c r="F1913" s="20"/>
      <c r="G1913" s="20"/>
      <c r="H1913" s="9"/>
      <c r="I1913" s="20"/>
      <c r="J1913" s="20"/>
    </row>
    <row r="1914" spans="3:10" ht="12.75">
      <c r="C1914" s="20"/>
      <c r="D1914" s="49"/>
      <c r="E1914" s="20"/>
      <c r="F1914" s="20"/>
      <c r="G1914" s="20"/>
      <c r="H1914" s="9"/>
      <c r="I1914" s="20"/>
      <c r="J1914" s="20"/>
    </row>
    <row r="1915" spans="3:10" ht="12.75">
      <c r="C1915" s="20"/>
      <c r="D1915" s="49"/>
      <c r="E1915" s="20"/>
      <c r="F1915" s="20"/>
      <c r="G1915" s="20"/>
      <c r="H1915" s="9"/>
      <c r="I1915" s="20"/>
      <c r="J1915" s="20"/>
    </row>
    <row r="1916" spans="3:10" ht="12.75">
      <c r="C1916" s="20"/>
      <c r="D1916" s="49"/>
      <c r="E1916" s="20"/>
      <c r="F1916" s="20"/>
      <c r="G1916" s="20"/>
      <c r="H1916" s="9"/>
      <c r="I1916" s="20"/>
      <c r="J1916" s="20"/>
    </row>
    <row r="1917" spans="3:10" ht="12.75">
      <c r="C1917" s="20"/>
      <c r="D1917" s="49"/>
      <c r="E1917" s="20"/>
      <c r="F1917" s="20"/>
      <c r="G1917" s="20"/>
      <c r="H1917" s="9"/>
      <c r="I1917" s="20"/>
      <c r="J1917" s="20"/>
    </row>
    <row r="1918" spans="3:10" ht="12.75">
      <c r="C1918" s="20"/>
      <c r="D1918" s="49"/>
      <c r="E1918" s="20"/>
      <c r="F1918" s="20"/>
      <c r="G1918" s="20"/>
      <c r="H1918" s="9"/>
      <c r="I1918" s="20"/>
      <c r="J1918" s="20"/>
    </row>
    <row r="1919" spans="3:10" ht="12.75">
      <c r="C1919" s="20"/>
      <c r="D1919" s="49"/>
      <c r="E1919" s="20"/>
      <c r="F1919" s="20"/>
      <c r="G1919" s="20"/>
      <c r="H1919" s="9"/>
      <c r="I1919" s="20"/>
      <c r="J1919" s="20"/>
    </row>
    <row r="1920" spans="3:10" ht="12.75">
      <c r="C1920" s="20"/>
      <c r="D1920" s="49"/>
      <c r="E1920" s="20"/>
      <c r="F1920" s="20"/>
      <c r="G1920" s="20"/>
      <c r="H1920" s="9"/>
      <c r="I1920" s="20"/>
      <c r="J1920" s="20"/>
    </row>
    <row r="1921" spans="3:10" ht="12.75">
      <c r="C1921" s="20"/>
      <c r="D1921" s="49"/>
      <c r="E1921" s="20"/>
      <c r="F1921" s="20"/>
      <c r="G1921" s="20"/>
      <c r="H1921" s="9"/>
      <c r="I1921" s="20"/>
      <c r="J1921" s="20"/>
    </row>
    <row r="1922" spans="3:10" ht="12.75">
      <c r="C1922" s="20"/>
      <c r="D1922" s="49"/>
      <c r="E1922" s="20"/>
      <c r="F1922" s="20"/>
      <c r="G1922" s="20"/>
      <c r="H1922" s="9"/>
      <c r="I1922" s="20"/>
      <c r="J1922" s="20"/>
    </row>
    <row r="1923" spans="3:10" ht="12.75">
      <c r="C1923" s="20"/>
      <c r="D1923" s="49"/>
      <c r="E1923" s="20"/>
      <c r="F1923" s="20"/>
      <c r="G1923" s="20"/>
      <c r="H1923" s="9"/>
      <c r="I1923" s="20"/>
      <c r="J1923" s="20"/>
    </row>
    <row r="1924" spans="3:10" ht="12.75">
      <c r="C1924" s="20"/>
      <c r="D1924" s="49"/>
      <c r="E1924" s="20"/>
      <c r="F1924" s="20"/>
      <c r="G1924" s="20"/>
      <c r="H1924" s="9"/>
      <c r="I1924" s="20"/>
      <c r="J1924" s="20"/>
    </row>
    <row r="1925" spans="3:10" ht="12.75">
      <c r="C1925" s="20"/>
      <c r="D1925" s="49"/>
      <c r="E1925" s="20"/>
      <c r="F1925" s="20"/>
      <c r="G1925" s="20"/>
      <c r="H1925" s="9"/>
      <c r="I1925" s="20"/>
      <c r="J1925" s="20"/>
    </row>
    <row r="1926" spans="3:10" ht="12.75">
      <c r="C1926" s="20"/>
      <c r="D1926" s="49"/>
      <c r="E1926" s="20"/>
      <c r="F1926" s="20"/>
      <c r="G1926" s="20"/>
      <c r="H1926" s="9"/>
      <c r="I1926" s="20"/>
      <c r="J1926" s="20"/>
    </row>
    <row r="1927" spans="3:10" ht="12.75">
      <c r="C1927" s="20"/>
      <c r="D1927" s="49"/>
      <c r="E1927" s="20"/>
      <c r="F1927" s="20"/>
      <c r="G1927" s="20"/>
      <c r="H1927" s="9"/>
      <c r="I1927" s="20"/>
      <c r="J1927" s="20"/>
    </row>
    <row r="1928" spans="3:10" ht="12.75">
      <c r="C1928" s="20"/>
      <c r="D1928" s="49"/>
      <c r="E1928" s="20"/>
      <c r="F1928" s="20"/>
      <c r="G1928" s="20"/>
      <c r="H1928" s="9"/>
      <c r="I1928" s="20"/>
      <c r="J1928" s="20"/>
    </row>
    <row r="1929" spans="3:10" ht="12.75">
      <c r="C1929" s="20"/>
      <c r="D1929" s="49"/>
      <c r="E1929" s="20"/>
      <c r="F1929" s="20"/>
      <c r="G1929" s="20"/>
      <c r="H1929" s="9"/>
      <c r="I1929" s="20"/>
      <c r="J1929" s="20"/>
    </row>
    <row r="1930" spans="3:10" ht="12.75">
      <c r="C1930" s="20"/>
      <c r="D1930" s="49"/>
      <c r="E1930" s="20"/>
      <c r="F1930" s="20"/>
      <c r="G1930" s="20"/>
      <c r="H1930" s="9"/>
      <c r="I1930" s="20"/>
      <c r="J1930" s="20"/>
    </row>
    <row r="1931" spans="3:10" ht="12.75">
      <c r="C1931" s="20"/>
      <c r="D1931" s="49"/>
      <c r="E1931" s="20"/>
      <c r="F1931" s="20"/>
      <c r="G1931" s="20"/>
      <c r="H1931" s="9"/>
      <c r="I1931" s="20"/>
      <c r="J1931" s="20"/>
    </row>
    <row r="1932" spans="3:10" ht="12.75">
      <c r="C1932" s="20"/>
      <c r="D1932" s="49"/>
      <c r="E1932" s="20"/>
      <c r="F1932" s="20"/>
      <c r="G1932" s="20"/>
      <c r="H1932" s="9"/>
      <c r="I1932" s="20"/>
      <c r="J1932" s="20"/>
    </row>
    <row r="1933" spans="3:10" ht="12.75">
      <c r="C1933" s="20"/>
      <c r="D1933" s="49"/>
      <c r="E1933" s="20"/>
      <c r="F1933" s="20"/>
      <c r="G1933" s="20"/>
      <c r="H1933" s="9"/>
      <c r="I1933" s="20"/>
      <c r="J1933" s="20"/>
    </row>
    <row r="1934" spans="3:10" ht="12.75">
      <c r="C1934" s="20"/>
      <c r="D1934" s="49"/>
      <c r="E1934" s="20"/>
      <c r="F1934" s="20"/>
      <c r="G1934" s="20"/>
      <c r="H1934" s="9"/>
      <c r="I1934" s="20"/>
      <c r="J1934" s="20"/>
    </row>
    <row r="1935" spans="3:10" ht="12.75">
      <c r="C1935" s="20"/>
      <c r="D1935" s="49"/>
      <c r="E1935" s="20"/>
      <c r="F1935" s="20"/>
      <c r="G1935" s="20"/>
      <c r="H1935" s="9"/>
      <c r="I1935" s="20"/>
      <c r="J1935" s="20"/>
    </row>
    <row r="1936" spans="3:10" ht="12.75">
      <c r="C1936" s="20"/>
      <c r="D1936" s="49"/>
      <c r="E1936" s="20"/>
      <c r="F1936" s="20"/>
      <c r="G1936" s="20"/>
      <c r="H1936" s="9"/>
      <c r="I1936" s="20"/>
      <c r="J1936" s="20"/>
    </row>
    <row r="1937" spans="3:10" ht="12.75">
      <c r="C1937" s="20"/>
      <c r="D1937" s="49"/>
      <c r="E1937" s="20"/>
      <c r="F1937" s="20"/>
      <c r="G1937" s="20"/>
      <c r="H1937" s="9"/>
      <c r="I1937" s="20"/>
      <c r="J1937" s="20"/>
    </row>
    <row r="1938" spans="3:10" ht="12.75">
      <c r="C1938" s="20"/>
      <c r="D1938" s="49"/>
      <c r="E1938" s="20"/>
      <c r="F1938" s="20"/>
      <c r="G1938" s="20"/>
      <c r="H1938" s="9"/>
      <c r="I1938" s="20"/>
      <c r="J1938" s="20"/>
    </row>
    <row r="1939" spans="3:10" ht="12.75">
      <c r="C1939" s="20"/>
      <c r="D1939" s="49"/>
      <c r="E1939" s="20"/>
      <c r="F1939" s="20"/>
      <c r="G1939" s="20"/>
      <c r="H1939" s="9"/>
      <c r="I1939" s="20"/>
      <c r="J1939" s="20"/>
    </row>
    <row r="1940" spans="3:10" ht="12.75">
      <c r="C1940" s="20"/>
      <c r="D1940" s="49"/>
      <c r="E1940" s="20"/>
      <c r="F1940" s="20"/>
      <c r="G1940" s="20"/>
      <c r="H1940" s="9"/>
      <c r="I1940" s="20"/>
      <c r="J1940" s="20"/>
    </row>
    <row r="1941" spans="3:10" ht="12.75">
      <c r="C1941" s="20"/>
      <c r="D1941" s="49"/>
      <c r="E1941" s="20"/>
      <c r="F1941" s="20"/>
      <c r="G1941" s="20"/>
      <c r="H1941" s="9"/>
      <c r="I1941" s="20"/>
      <c r="J1941" s="20"/>
    </row>
    <row r="1942" spans="3:10" ht="12.75">
      <c r="C1942" s="20"/>
      <c r="D1942" s="49"/>
      <c r="E1942" s="20"/>
      <c r="F1942" s="20"/>
      <c r="G1942" s="20"/>
      <c r="H1942" s="9"/>
      <c r="I1942" s="20"/>
      <c r="J1942" s="20"/>
    </row>
    <row r="1943" spans="3:10" ht="12.75">
      <c r="C1943" s="20"/>
      <c r="D1943" s="49"/>
      <c r="E1943" s="20"/>
      <c r="F1943" s="20"/>
      <c r="G1943" s="20"/>
      <c r="H1943" s="9"/>
      <c r="I1943" s="20"/>
      <c r="J1943" s="20"/>
    </row>
    <row r="1944" spans="3:10" ht="12.75">
      <c r="C1944" s="20"/>
      <c r="D1944" s="49"/>
      <c r="E1944" s="20"/>
      <c r="F1944" s="20"/>
      <c r="G1944" s="20"/>
      <c r="H1944" s="9"/>
      <c r="I1944" s="20"/>
      <c r="J1944" s="20"/>
    </row>
    <row r="1945" spans="3:10" ht="12.75">
      <c r="C1945" s="20"/>
      <c r="D1945" s="49"/>
      <c r="E1945" s="20"/>
      <c r="F1945" s="20"/>
      <c r="G1945" s="20"/>
      <c r="H1945" s="9"/>
      <c r="I1945" s="20"/>
      <c r="J1945" s="20"/>
    </row>
    <row r="1946" spans="3:10" ht="12.75">
      <c r="C1946" s="20"/>
      <c r="D1946" s="49"/>
      <c r="E1946" s="20"/>
      <c r="F1946" s="20"/>
      <c r="G1946" s="20"/>
      <c r="H1946" s="9"/>
      <c r="I1946" s="20"/>
      <c r="J1946" s="20"/>
    </row>
    <row r="1947" spans="3:10" ht="12.75">
      <c r="C1947" s="20"/>
      <c r="D1947" s="49"/>
      <c r="E1947" s="20"/>
      <c r="F1947" s="20"/>
      <c r="G1947" s="20"/>
      <c r="H1947" s="9"/>
      <c r="I1947" s="20"/>
      <c r="J1947" s="20"/>
    </row>
    <row r="1948" spans="3:10" ht="12.75">
      <c r="C1948" s="20"/>
      <c r="D1948" s="49"/>
      <c r="E1948" s="20"/>
      <c r="F1948" s="20"/>
      <c r="G1948" s="20"/>
      <c r="H1948" s="9"/>
      <c r="I1948" s="20"/>
      <c r="J1948" s="20"/>
    </row>
    <row r="1949" spans="3:10" ht="12.75">
      <c r="C1949" s="20"/>
      <c r="D1949" s="49"/>
      <c r="E1949" s="20"/>
      <c r="F1949" s="20"/>
      <c r="G1949" s="20"/>
      <c r="H1949" s="9"/>
      <c r="I1949" s="20"/>
      <c r="J1949" s="20"/>
    </row>
    <row r="1950" spans="3:10" ht="12.75">
      <c r="C1950" s="20"/>
      <c r="D1950" s="49"/>
      <c r="E1950" s="20"/>
      <c r="F1950" s="20"/>
      <c r="G1950" s="20"/>
      <c r="H1950" s="9"/>
      <c r="I1950" s="20"/>
      <c r="J1950" s="20"/>
    </row>
    <row r="1951" spans="3:10" ht="12.75">
      <c r="C1951" s="20"/>
      <c r="D1951" s="49"/>
      <c r="E1951" s="20"/>
      <c r="F1951" s="20"/>
      <c r="G1951" s="20"/>
      <c r="H1951" s="9"/>
      <c r="I1951" s="20"/>
      <c r="J1951" s="20"/>
    </row>
    <row r="1952" spans="3:10" ht="12.75">
      <c r="C1952" s="20"/>
      <c r="D1952" s="49"/>
      <c r="E1952" s="20"/>
      <c r="F1952" s="20"/>
      <c r="G1952" s="20"/>
      <c r="H1952" s="9"/>
      <c r="I1952" s="20"/>
      <c r="J1952" s="20"/>
    </row>
    <row r="1953" spans="3:10" ht="12.75">
      <c r="C1953" s="20"/>
      <c r="D1953" s="49"/>
      <c r="E1953" s="20"/>
      <c r="F1953" s="20"/>
      <c r="G1953" s="20"/>
      <c r="H1953" s="9"/>
      <c r="I1953" s="20"/>
      <c r="J1953" s="20"/>
    </row>
    <row r="1954" spans="3:10" ht="12.75">
      <c r="C1954" s="20"/>
      <c r="D1954" s="49"/>
      <c r="E1954" s="20"/>
      <c r="F1954" s="20"/>
      <c r="G1954" s="20"/>
      <c r="H1954" s="9"/>
      <c r="I1954" s="20"/>
      <c r="J1954" s="20"/>
    </row>
    <row r="1955" spans="3:10" ht="12.75">
      <c r="C1955" s="20"/>
      <c r="D1955" s="49"/>
      <c r="E1955" s="20"/>
      <c r="F1955" s="20"/>
      <c r="G1955" s="20"/>
      <c r="H1955" s="9"/>
      <c r="I1955" s="20"/>
      <c r="J1955" s="20"/>
    </row>
    <row r="1956" spans="3:10" ht="12.75">
      <c r="C1956" s="20"/>
      <c r="D1956" s="49"/>
      <c r="E1956" s="20"/>
      <c r="F1956" s="20"/>
      <c r="G1956" s="20"/>
      <c r="H1956" s="9"/>
      <c r="I1956" s="20"/>
      <c r="J1956" s="20"/>
    </row>
    <row r="1957" spans="3:10" ht="12.75">
      <c r="C1957" s="20"/>
      <c r="D1957" s="49"/>
      <c r="E1957" s="20"/>
      <c r="F1957" s="20"/>
      <c r="G1957" s="20"/>
      <c r="H1957" s="9"/>
      <c r="I1957" s="20"/>
      <c r="J1957" s="20"/>
    </row>
    <row r="1958" spans="3:10" ht="12.75">
      <c r="C1958" s="20"/>
      <c r="D1958" s="49"/>
      <c r="E1958" s="20"/>
      <c r="F1958" s="20"/>
      <c r="G1958" s="20"/>
      <c r="H1958" s="9"/>
      <c r="I1958" s="20"/>
      <c r="J1958" s="20"/>
    </row>
    <row r="1959" spans="3:10" ht="12.75">
      <c r="C1959" s="20"/>
      <c r="D1959" s="49"/>
      <c r="E1959" s="20"/>
      <c r="F1959" s="20"/>
      <c r="G1959" s="20"/>
      <c r="H1959" s="9"/>
      <c r="I1959" s="20"/>
      <c r="J1959" s="20"/>
    </row>
    <row r="1960" spans="3:10" ht="12.75">
      <c r="C1960" s="20"/>
      <c r="D1960" s="49"/>
      <c r="E1960" s="20"/>
      <c r="F1960" s="20"/>
      <c r="G1960" s="20"/>
      <c r="H1960" s="9"/>
      <c r="I1960" s="20"/>
      <c r="J1960" s="20"/>
    </row>
    <row r="1961" spans="3:10" ht="12.75">
      <c r="C1961" s="20"/>
      <c r="D1961" s="49"/>
      <c r="E1961" s="20"/>
      <c r="F1961" s="20"/>
      <c r="G1961" s="20"/>
      <c r="H1961" s="9"/>
      <c r="I1961" s="20"/>
      <c r="J1961" s="20"/>
    </row>
    <row r="1962" spans="3:10" ht="12.75">
      <c r="C1962" s="20"/>
      <c r="D1962" s="49"/>
      <c r="E1962" s="20"/>
      <c r="F1962" s="20"/>
      <c r="G1962" s="20"/>
      <c r="H1962" s="9"/>
      <c r="I1962" s="20"/>
      <c r="J1962" s="20"/>
    </row>
    <row r="1963" spans="3:10" ht="12.75">
      <c r="C1963" s="20"/>
      <c r="D1963" s="49"/>
      <c r="E1963" s="20"/>
      <c r="F1963" s="20"/>
      <c r="G1963" s="20"/>
      <c r="H1963" s="9"/>
      <c r="I1963" s="20"/>
      <c r="J1963" s="20"/>
    </row>
    <row r="1964" spans="3:10" ht="12.75">
      <c r="C1964" s="20"/>
      <c r="D1964" s="49"/>
      <c r="E1964" s="20"/>
      <c r="F1964" s="20"/>
      <c r="G1964" s="20"/>
      <c r="H1964" s="9"/>
      <c r="I1964" s="20"/>
      <c r="J1964" s="20"/>
    </row>
    <row r="1965" spans="3:10" ht="12.75">
      <c r="C1965" s="20"/>
      <c r="D1965" s="49"/>
      <c r="E1965" s="20"/>
      <c r="F1965" s="20"/>
      <c r="G1965" s="20"/>
      <c r="H1965" s="9"/>
      <c r="I1965" s="20"/>
      <c r="J1965" s="20"/>
    </row>
    <row r="1966" spans="3:10" ht="12.75">
      <c r="C1966" s="20"/>
      <c r="D1966" s="49"/>
      <c r="E1966" s="20"/>
      <c r="F1966" s="20"/>
      <c r="G1966" s="20"/>
      <c r="H1966" s="9"/>
      <c r="I1966" s="20"/>
      <c r="J1966" s="20"/>
    </row>
    <row r="1967" spans="3:10" ht="12.75">
      <c r="C1967" s="20"/>
      <c r="D1967" s="49"/>
      <c r="E1967" s="20"/>
      <c r="F1967" s="20"/>
      <c r="G1967" s="20"/>
      <c r="H1967" s="9"/>
      <c r="I1967" s="20"/>
      <c r="J1967" s="20"/>
    </row>
    <row r="1968" spans="3:10" ht="12.75">
      <c r="C1968" s="20"/>
      <c r="D1968" s="49"/>
      <c r="E1968" s="20"/>
      <c r="F1968" s="20"/>
      <c r="G1968" s="20"/>
      <c r="H1968" s="9"/>
      <c r="I1968" s="20"/>
      <c r="J1968" s="20"/>
    </row>
    <row r="1969" spans="3:10" ht="12.75">
      <c r="C1969" s="20"/>
      <c r="D1969" s="49"/>
      <c r="E1969" s="20"/>
      <c r="F1969" s="20"/>
      <c r="G1969" s="20"/>
      <c r="H1969" s="9"/>
      <c r="I1969" s="20"/>
      <c r="J1969" s="20"/>
    </row>
    <row r="1970" spans="3:10" ht="12.75">
      <c r="C1970" s="20"/>
      <c r="D1970" s="49"/>
      <c r="E1970" s="20"/>
      <c r="F1970" s="20"/>
      <c r="G1970" s="20"/>
      <c r="H1970" s="9"/>
      <c r="I1970" s="20"/>
      <c r="J1970" s="20"/>
    </row>
    <row r="1971" spans="3:10" ht="12.75">
      <c r="C1971" s="20"/>
      <c r="D1971" s="49"/>
      <c r="E1971" s="20"/>
      <c r="F1971" s="20"/>
      <c r="G1971" s="20"/>
      <c r="H1971" s="9"/>
      <c r="I1971" s="20"/>
      <c r="J1971" s="20"/>
    </row>
    <row r="1972" spans="3:10" ht="12.75">
      <c r="C1972" s="20"/>
      <c r="D1972" s="49"/>
      <c r="E1972" s="20"/>
      <c r="F1972" s="20"/>
      <c r="G1972" s="20"/>
      <c r="H1972" s="9"/>
      <c r="I1972" s="20"/>
      <c r="J1972" s="20"/>
    </row>
    <row r="1973" spans="3:10" ht="12.75">
      <c r="C1973" s="20"/>
      <c r="D1973" s="49"/>
      <c r="E1973" s="20"/>
      <c r="F1973" s="20"/>
      <c r="G1973" s="20"/>
      <c r="H1973" s="9"/>
      <c r="I1973" s="20"/>
      <c r="J1973" s="20"/>
    </row>
    <row r="1974" spans="3:10" ht="12.75">
      <c r="C1974" s="20"/>
      <c r="D1974" s="49"/>
      <c r="E1974" s="20"/>
      <c r="F1974" s="20"/>
      <c r="G1974" s="20"/>
      <c r="H1974" s="9"/>
      <c r="I1974" s="20"/>
      <c r="J1974" s="20"/>
    </row>
    <row r="1975" spans="3:10" ht="12.75">
      <c r="C1975" s="20"/>
      <c r="D1975" s="49"/>
      <c r="E1975" s="20"/>
      <c r="F1975" s="20"/>
      <c r="G1975" s="20"/>
      <c r="H1975" s="9"/>
      <c r="I1975" s="20"/>
      <c r="J1975" s="20"/>
    </row>
    <row r="1976" spans="3:10" ht="12.75">
      <c r="C1976" s="20"/>
      <c r="D1976" s="49"/>
      <c r="E1976" s="20"/>
      <c r="F1976" s="20"/>
      <c r="G1976" s="20"/>
      <c r="H1976" s="9"/>
      <c r="I1976" s="20"/>
      <c r="J1976" s="20"/>
    </row>
    <row r="1977" spans="3:10" ht="12.75">
      <c r="C1977" s="20"/>
      <c r="D1977" s="49"/>
      <c r="E1977" s="20"/>
      <c r="F1977" s="20"/>
      <c r="G1977" s="20"/>
      <c r="H1977" s="9"/>
      <c r="I1977" s="20"/>
      <c r="J1977" s="20"/>
    </row>
    <row r="1978" spans="3:10" ht="12.75">
      <c r="C1978" s="20"/>
      <c r="D1978" s="49"/>
      <c r="E1978" s="20"/>
      <c r="F1978" s="20"/>
      <c r="G1978" s="20"/>
      <c r="H1978" s="9"/>
      <c r="I1978" s="20"/>
      <c r="J1978" s="20"/>
    </row>
    <row r="1979" spans="3:10" ht="12.75">
      <c r="C1979" s="20"/>
      <c r="D1979" s="49"/>
      <c r="E1979" s="20"/>
      <c r="F1979" s="20"/>
      <c r="G1979" s="20"/>
      <c r="H1979" s="9"/>
      <c r="I1979" s="20"/>
      <c r="J1979" s="20"/>
    </row>
    <row r="1980" spans="3:10" ht="12.75">
      <c r="C1980" s="20"/>
      <c r="D1980" s="49"/>
      <c r="E1980" s="20"/>
      <c r="F1980" s="20"/>
      <c r="G1980" s="20"/>
      <c r="H1980" s="9"/>
      <c r="I1980" s="20"/>
      <c r="J1980" s="20"/>
    </row>
    <row r="1981" spans="3:10" ht="12.75">
      <c r="C1981" s="20"/>
      <c r="D1981" s="49"/>
      <c r="E1981" s="20"/>
      <c r="F1981" s="20"/>
      <c r="G1981" s="20"/>
      <c r="H1981" s="9"/>
      <c r="I1981" s="20"/>
      <c r="J1981" s="20"/>
    </row>
    <row r="1982" spans="3:10" ht="12.75">
      <c r="C1982" s="20"/>
      <c r="D1982" s="49"/>
      <c r="E1982" s="20"/>
      <c r="F1982" s="20"/>
      <c r="G1982" s="20"/>
      <c r="H1982" s="9"/>
      <c r="I1982" s="20"/>
      <c r="J1982" s="20"/>
    </row>
    <row r="1983" spans="3:10" ht="12.75">
      <c r="C1983" s="20"/>
      <c r="D1983" s="49"/>
      <c r="E1983" s="20"/>
      <c r="F1983" s="20"/>
      <c r="G1983" s="20"/>
      <c r="H1983" s="9"/>
      <c r="I1983" s="20"/>
      <c r="J1983" s="20"/>
    </row>
    <row r="1984" spans="3:10" ht="12.75">
      <c r="C1984" s="20"/>
      <c r="D1984" s="49"/>
      <c r="E1984" s="20"/>
      <c r="F1984" s="20"/>
      <c r="G1984" s="20"/>
      <c r="H1984" s="9"/>
      <c r="I1984" s="20"/>
      <c r="J1984" s="20"/>
    </row>
    <row r="1985" spans="3:10" ht="12.75">
      <c r="C1985" s="20"/>
      <c r="D1985" s="49"/>
      <c r="E1985" s="20"/>
      <c r="F1985" s="20"/>
      <c r="G1985" s="20"/>
      <c r="H1985" s="9"/>
      <c r="I1985" s="20"/>
      <c r="J1985" s="20"/>
    </row>
    <row r="1986" spans="3:10" ht="12.75">
      <c r="C1986" s="20"/>
      <c r="D1986" s="49"/>
      <c r="E1986" s="20"/>
      <c r="F1986" s="20"/>
      <c r="G1986" s="20"/>
      <c r="H1986" s="9"/>
      <c r="I1986" s="20"/>
      <c r="J1986" s="20"/>
    </row>
    <row r="1987" spans="3:10" ht="12.75">
      <c r="C1987" s="20"/>
      <c r="D1987" s="49"/>
      <c r="E1987" s="20"/>
      <c r="F1987" s="20"/>
      <c r="G1987" s="20"/>
      <c r="H1987" s="9"/>
      <c r="I1987" s="20"/>
      <c r="J1987" s="20"/>
    </row>
    <row r="1988" spans="3:10" ht="12.75">
      <c r="C1988" s="20"/>
      <c r="D1988" s="49"/>
      <c r="E1988" s="20"/>
      <c r="F1988" s="20"/>
      <c r="G1988" s="20"/>
      <c r="H1988" s="9"/>
      <c r="I1988" s="20"/>
      <c r="J1988" s="20"/>
    </row>
    <row r="1989" spans="3:10" ht="12.75">
      <c r="C1989" s="20"/>
      <c r="D1989" s="49"/>
      <c r="E1989" s="20"/>
      <c r="F1989" s="20"/>
      <c r="G1989" s="20"/>
      <c r="H1989" s="9"/>
      <c r="I1989" s="20"/>
      <c r="J1989" s="20"/>
    </row>
    <row r="1990" spans="3:10" ht="12.75">
      <c r="C1990" s="20"/>
      <c r="D1990" s="49"/>
      <c r="E1990" s="20"/>
      <c r="F1990" s="20"/>
      <c r="G1990" s="20"/>
      <c r="H1990" s="9"/>
      <c r="I1990" s="20"/>
      <c r="J1990" s="20"/>
    </row>
    <row r="1991" spans="3:10" ht="12.75">
      <c r="C1991" s="20"/>
      <c r="D1991" s="49"/>
      <c r="E1991" s="20"/>
      <c r="F1991" s="20"/>
      <c r="G1991" s="20"/>
      <c r="H1991" s="9"/>
      <c r="I1991" s="20"/>
      <c r="J1991" s="20"/>
    </row>
    <row r="1992" spans="3:10" ht="12.75">
      <c r="C1992" s="20"/>
      <c r="D1992" s="49"/>
      <c r="E1992" s="20"/>
      <c r="F1992" s="20"/>
      <c r="G1992" s="20"/>
      <c r="H1992" s="9"/>
      <c r="I1992" s="20"/>
      <c r="J1992" s="20"/>
    </row>
    <row r="1993" spans="3:10" ht="12.75">
      <c r="C1993" s="20"/>
      <c r="D1993" s="49"/>
      <c r="E1993" s="20"/>
      <c r="F1993" s="20"/>
      <c r="G1993" s="20"/>
      <c r="H1993" s="9"/>
      <c r="I1993" s="20"/>
      <c r="J1993" s="20"/>
    </row>
    <row r="1994" spans="3:10" ht="12.75">
      <c r="C1994" s="20"/>
      <c r="D1994" s="49"/>
      <c r="E1994" s="20"/>
      <c r="F1994" s="20"/>
      <c r="G1994" s="20"/>
      <c r="H1994" s="9"/>
      <c r="I1994" s="20"/>
      <c r="J1994" s="20"/>
    </row>
    <row r="1995" spans="3:10" ht="12.75">
      <c r="C1995" s="20"/>
      <c r="D1995" s="49"/>
      <c r="E1995" s="20"/>
      <c r="F1995" s="20"/>
      <c r="G1995" s="20"/>
      <c r="H1995" s="9"/>
      <c r="I1995" s="20"/>
      <c r="J1995" s="20"/>
    </row>
    <row r="1996" spans="3:10" ht="12.75">
      <c r="C1996" s="20"/>
      <c r="D1996" s="49"/>
      <c r="E1996" s="20"/>
      <c r="F1996" s="20"/>
      <c r="G1996" s="20"/>
      <c r="H1996" s="9"/>
      <c r="I1996" s="20"/>
      <c r="J1996" s="20"/>
    </row>
    <row r="1997" spans="3:10" ht="12.75">
      <c r="C1997" s="20"/>
      <c r="D1997" s="49"/>
      <c r="E1997" s="20"/>
      <c r="F1997" s="20"/>
      <c r="G1997" s="20"/>
      <c r="H1997" s="9"/>
      <c r="I1997" s="20"/>
      <c r="J1997" s="20"/>
    </row>
    <row r="1998" spans="3:10" ht="12.75">
      <c r="C1998" s="20"/>
      <c r="D1998" s="49"/>
      <c r="E1998" s="20"/>
      <c r="F1998" s="20"/>
      <c r="G1998" s="20"/>
      <c r="H1998" s="9"/>
      <c r="I1998" s="20"/>
      <c r="J1998" s="20"/>
    </row>
    <row r="1999" spans="3:10" ht="12.75">
      <c r="C1999" s="20"/>
      <c r="D1999" s="49"/>
      <c r="E1999" s="20"/>
      <c r="F1999" s="20"/>
      <c r="G1999" s="20"/>
      <c r="H1999" s="9"/>
      <c r="I1999" s="20"/>
      <c r="J1999" s="20"/>
    </row>
    <row r="2000" spans="3:10" ht="12.75">
      <c r="C2000" s="20"/>
      <c r="D2000" s="49"/>
      <c r="E2000" s="20"/>
      <c r="F2000" s="20"/>
      <c r="G2000" s="20"/>
      <c r="H2000" s="9"/>
      <c r="I2000" s="20"/>
      <c r="J2000" s="20"/>
    </row>
    <row r="2001" spans="3:10" ht="12.75">
      <c r="C2001" s="20"/>
      <c r="D2001" s="49"/>
      <c r="E2001" s="20"/>
      <c r="F2001" s="20"/>
      <c r="G2001" s="20"/>
      <c r="H2001" s="9"/>
      <c r="I2001" s="20"/>
      <c r="J2001" s="20"/>
    </row>
    <row r="2002" spans="3:10" ht="12.75">
      <c r="C2002" s="20"/>
      <c r="D2002" s="49"/>
      <c r="E2002" s="20"/>
      <c r="F2002" s="20"/>
      <c r="G2002" s="20"/>
      <c r="H2002" s="9"/>
      <c r="I2002" s="20"/>
      <c r="J2002" s="20"/>
    </row>
    <row r="2003" spans="3:10" ht="12.75">
      <c r="C2003" s="20"/>
      <c r="D2003" s="49"/>
      <c r="E2003" s="20"/>
      <c r="F2003" s="20"/>
      <c r="G2003" s="20"/>
      <c r="H2003" s="9"/>
      <c r="I2003" s="20"/>
      <c r="J2003" s="20"/>
    </row>
    <row r="2004" spans="3:10" ht="12.75">
      <c r="C2004" s="20"/>
      <c r="D2004" s="49"/>
      <c r="E2004" s="20"/>
      <c r="F2004" s="20"/>
      <c r="G2004" s="20"/>
      <c r="H2004" s="9"/>
      <c r="I2004" s="20"/>
      <c r="J2004" s="20"/>
    </row>
    <row r="2005" spans="3:10" ht="12.75">
      <c r="C2005" s="20"/>
      <c r="D2005" s="49"/>
      <c r="E2005" s="20"/>
      <c r="F2005" s="20"/>
      <c r="G2005" s="20"/>
      <c r="H2005" s="9"/>
      <c r="I2005" s="20"/>
      <c r="J2005" s="20"/>
    </row>
    <row r="2006" spans="3:10" ht="12.75">
      <c r="C2006" s="20"/>
      <c r="D2006" s="49"/>
      <c r="E2006" s="20"/>
      <c r="F2006" s="20"/>
      <c r="G2006" s="20"/>
      <c r="H2006" s="9"/>
      <c r="I2006" s="20"/>
      <c r="J2006" s="20"/>
    </row>
    <row r="2007" spans="3:10" ht="12.75">
      <c r="C2007" s="20"/>
      <c r="D2007" s="49"/>
      <c r="E2007" s="20"/>
      <c r="F2007" s="20"/>
      <c r="G2007" s="20"/>
      <c r="H2007" s="9"/>
      <c r="I2007" s="20"/>
      <c r="J2007" s="20"/>
    </row>
    <row r="2008" spans="3:10" ht="12.75">
      <c r="C2008" s="20"/>
      <c r="D2008" s="49"/>
      <c r="E2008" s="20"/>
      <c r="F2008" s="20"/>
      <c r="G2008" s="20"/>
      <c r="H2008" s="9"/>
      <c r="I2008" s="20"/>
      <c r="J2008" s="20"/>
    </row>
    <row r="2009" spans="3:10" ht="12.75">
      <c r="C2009" s="20"/>
      <c r="D2009" s="49"/>
      <c r="E2009" s="20"/>
      <c r="F2009" s="20"/>
      <c r="G2009" s="20"/>
      <c r="H2009" s="9"/>
      <c r="I2009" s="20"/>
      <c r="J2009" s="20"/>
    </row>
    <row r="2010" spans="3:10" ht="12.75">
      <c r="C2010" s="20"/>
      <c r="D2010" s="49"/>
      <c r="E2010" s="20"/>
      <c r="F2010" s="20"/>
      <c r="G2010" s="20"/>
      <c r="H2010" s="9"/>
      <c r="I2010" s="20"/>
      <c r="J2010" s="20"/>
    </row>
    <row r="2011" spans="3:10" ht="12.75">
      <c r="C2011" s="20"/>
      <c r="D2011" s="49"/>
      <c r="E2011" s="20"/>
      <c r="F2011" s="20"/>
      <c r="G2011" s="20"/>
      <c r="H2011" s="9"/>
      <c r="I2011" s="20"/>
      <c r="J2011" s="20"/>
    </row>
    <row r="2012" spans="3:10" ht="12.75">
      <c r="C2012" s="20"/>
      <c r="D2012" s="49"/>
      <c r="E2012" s="20"/>
      <c r="F2012" s="20"/>
      <c r="G2012" s="20"/>
      <c r="H2012" s="9"/>
      <c r="I2012" s="20"/>
      <c r="J2012" s="20"/>
    </row>
    <row r="2013" spans="3:10" ht="12.75">
      <c r="C2013" s="20"/>
      <c r="D2013" s="49"/>
      <c r="E2013" s="20"/>
      <c r="F2013" s="20"/>
      <c r="G2013" s="20"/>
      <c r="H2013" s="9"/>
      <c r="I2013" s="20"/>
      <c r="J2013" s="20"/>
    </row>
    <row r="2014" spans="3:10" ht="12.75">
      <c r="C2014" s="20"/>
      <c r="D2014" s="49"/>
      <c r="E2014" s="20"/>
      <c r="F2014" s="20"/>
      <c r="G2014" s="20"/>
      <c r="H2014" s="9"/>
      <c r="I2014" s="20"/>
      <c r="J2014" s="20"/>
    </row>
    <row r="2015" spans="3:10" ht="12.75">
      <c r="C2015" s="20"/>
      <c r="D2015" s="49"/>
      <c r="E2015" s="20"/>
      <c r="F2015" s="20"/>
      <c r="G2015" s="20"/>
      <c r="H2015" s="9"/>
      <c r="I2015" s="20"/>
      <c r="J2015" s="20"/>
    </row>
    <row r="2016" spans="3:10" ht="12.75">
      <c r="C2016" s="20"/>
      <c r="D2016" s="49"/>
      <c r="E2016" s="20"/>
      <c r="F2016" s="20"/>
      <c r="G2016" s="20"/>
      <c r="H2016" s="9"/>
      <c r="I2016" s="20"/>
      <c r="J2016" s="20"/>
    </row>
    <row r="2017" spans="3:10" ht="12.75">
      <c r="C2017" s="20"/>
      <c r="D2017" s="49"/>
      <c r="E2017" s="20"/>
      <c r="F2017" s="20"/>
      <c r="G2017" s="20"/>
      <c r="H2017" s="9"/>
      <c r="I2017" s="20"/>
      <c r="J2017" s="20"/>
    </row>
    <row r="2018" spans="3:10" ht="12.75">
      <c r="C2018" s="20"/>
      <c r="D2018" s="49"/>
      <c r="E2018" s="20"/>
      <c r="F2018" s="20"/>
      <c r="G2018" s="20"/>
      <c r="H2018" s="9"/>
      <c r="I2018" s="20"/>
      <c r="J2018" s="20"/>
    </row>
    <row r="2019" spans="3:10" ht="12.75">
      <c r="C2019" s="20"/>
      <c r="D2019" s="49"/>
      <c r="E2019" s="20"/>
      <c r="F2019" s="20"/>
      <c r="G2019" s="20"/>
      <c r="H2019" s="9"/>
      <c r="I2019" s="20"/>
      <c r="J2019" s="20"/>
    </row>
    <row r="2020" spans="3:10" ht="12.75">
      <c r="C2020" s="20"/>
      <c r="D2020" s="49"/>
      <c r="E2020" s="20"/>
      <c r="F2020" s="20"/>
      <c r="G2020" s="20"/>
      <c r="H2020" s="9"/>
      <c r="I2020" s="20"/>
      <c r="J2020" s="20"/>
    </row>
    <row r="2021" spans="3:10" ht="12.75">
      <c r="C2021" s="20"/>
      <c r="D2021" s="49"/>
      <c r="E2021" s="20"/>
      <c r="F2021" s="20"/>
      <c r="G2021" s="20"/>
      <c r="H2021" s="9"/>
      <c r="I2021" s="20"/>
      <c r="J2021" s="20"/>
    </row>
    <row r="2022" spans="3:10" ht="12.75">
      <c r="C2022" s="20"/>
      <c r="D2022" s="49"/>
      <c r="E2022" s="20"/>
      <c r="F2022" s="20"/>
      <c r="G2022" s="20"/>
      <c r="H2022" s="9"/>
      <c r="I2022" s="20"/>
      <c r="J2022" s="20"/>
    </row>
    <row r="2023" spans="3:10" ht="12.75">
      <c r="C2023" s="20"/>
      <c r="D2023" s="49"/>
      <c r="E2023" s="20"/>
      <c r="F2023" s="20"/>
      <c r="G2023" s="20"/>
      <c r="H2023" s="9"/>
      <c r="I2023" s="20"/>
      <c r="J2023" s="20"/>
    </row>
    <row r="2024" spans="3:10" ht="12.75">
      <c r="C2024" s="20"/>
      <c r="D2024" s="49"/>
      <c r="E2024" s="20"/>
      <c r="F2024" s="20"/>
      <c r="G2024" s="20"/>
      <c r="H2024" s="9"/>
      <c r="I2024" s="20"/>
      <c r="J2024" s="20"/>
    </row>
    <row r="2025" spans="3:10" ht="12.75">
      <c r="C2025" s="20"/>
      <c r="D2025" s="49"/>
      <c r="E2025" s="20"/>
      <c r="F2025" s="20"/>
      <c r="G2025" s="20"/>
      <c r="H2025" s="9"/>
      <c r="I2025" s="20"/>
      <c r="J2025" s="20"/>
    </row>
    <row r="2026" spans="3:10" ht="12.75">
      <c r="C2026" s="20"/>
      <c r="D2026" s="49"/>
      <c r="E2026" s="20"/>
      <c r="F2026" s="20"/>
      <c r="G2026" s="20"/>
      <c r="H2026" s="9"/>
      <c r="I2026" s="20"/>
      <c r="J2026" s="20"/>
    </row>
    <row r="2027" spans="3:10" ht="12.75">
      <c r="C2027" s="20"/>
      <c r="D2027" s="49"/>
      <c r="E2027" s="20"/>
      <c r="F2027" s="20"/>
      <c r="G2027" s="20"/>
      <c r="H2027" s="9"/>
      <c r="I2027" s="20"/>
      <c r="J2027" s="20"/>
    </row>
    <row r="2028" spans="3:10" ht="12.75">
      <c r="C2028" s="20"/>
      <c r="D2028" s="49"/>
      <c r="E2028" s="20"/>
      <c r="F2028" s="20"/>
      <c r="G2028" s="20"/>
      <c r="H2028" s="9"/>
      <c r="I2028" s="20"/>
      <c r="J2028" s="20"/>
    </row>
    <row r="2029" spans="3:10" ht="12.75">
      <c r="C2029" s="20"/>
      <c r="D2029" s="49"/>
      <c r="E2029" s="20"/>
      <c r="F2029" s="20"/>
      <c r="G2029" s="20"/>
      <c r="H2029" s="9"/>
      <c r="I2029" s="20"/>
      <c r="J2029" s="20"/>
    </row>
    <row r="2030" spans="3:10" ht="12.75">
      <c r="C2030" s="20"/>
      <c r="D2030" s="49"/>
      <c r="E2030" s="20"/>
      <c r="F2030" s="20"/>
      <c r="G2030" s="20"/>
      <c r="H2030" s="9"/>
      <c r="I2030" s="20"/>
      <c r="J2030" s="20"/>
    </row>
    <row r="2031" spans="3:10" ht="12.75">
      <c r="C2031" s="20"/>
      <c r="D2031" s="49"/>
      <c r="E2031" s="20"/>
      <c r="F2031" s="20"/>
      <c r="G2031" s="20"/>
      <c r="H2031" s="9"/>
      <c r="I2031" s="20"/>
      <c r="J2031" s="20"/>
    </row>
    <row r="2032" spans="3:10" ht="12.75">
      <c r="C2032" s="20"/>
      <c r="D2032" s="49"/>
      <c r="E2032" s="20"/>
      <c r="F2032" s="20"/>
      <c r="G2032" s="20"/>
      <c r="H2032" s="9"/>
      <c r="I2032" s="20"/>
      <c r="J2032" s="20"/>
    </row>
    <row r="2033" spans="3:10" ht="12.75">
      <c r="C2033" s="20"/>
      <c r="D2033" s="49"/>
      <c r="E2033" s="20"/>
      <c r="F2033" s="20"/>
      <c r="G2033" s="20"/>
      <c r="H2033" s="9"/>
      <c r="I2033" s="20"/>
      <c r="J2033" s="20"/>
    </row>
    <row r="2034" spans="3:10" ht="12.75">
      <c r="C2034" s="20"/>
      <c r="D2034" s="49"/>
      <c r="E2034" s="20"/>
      <c r="F2034" s="20"/>
      <c r="G2034" s="20"/>
      <c r="H2034" s="9"/>
      <c r="I2034" s="20"/>
      <c r="J2034" s="20"/>
    </row>
    <row r="2035" spans="3:10" ht="12.75">
      <c r="C2035" s="20"/>
      <c r="D2035" s="49"/>
      <c r="E2035" s="20"/>
      <c r="F2035" s="20"/>
      <c r="G2035" s="20"/>
      <c r="H2035" s="9"/>
      <c r="I2035" s="20"/>
      <c r="J2035" s="20"/>
    </row>
    <row r="2036" spans="3:10" ht="12.75">
      <c r="C2036" s="20"/>
      <c r="D2036" s="49"/>
      <c r="E2036" s="20"/>
      <c r="F2036" s="20"/>
      <c r="G2036" s="20"/>
      <c r="H2036" s="9"/>
      <c r="I2036" s="20"/>
      <c r="J2036" s="20"/>
    </row>
    <row r="2037" spans="3:10" ht="12.75">
      <c r="C2037" s="20"/>
      <c r="D2037" s="49"/>
      <c r="E2037" s="20"/>
      <c r="F2037" s="20"/>
      <c r="G2037" s="20"/>
      <c r="H2037" s="9"/>
      <c r="I2037" s="20"/>
      <c r="J2037" s="20"/>
    </row>
    <row r="2038" spans="3:10" ht="12.75">
      <c r="C2038" s="20"/>
      <c r="D2038" s="49"/>
      <c r="E2038" s="20"/>
      <c r="F2038" s="20"/>
      <c r="G2038" s="20"/>
      <c r="H2038" s="9"/>
      <c r="I2038" s="20"/>
      <c r="J2038" s="20"/>
    </row>
    <row r="2039" spans="3:10" ht="12.75">
      <c r="C2039" s="20"/>
      <c r="D2039" s="49"/>
      <c r="E2039" s="20"/>
      <c r="F2039" s="20"/>
      <c r="G2039" s="20"/>
      <c r="H2039" s="9"/>
      <c r="I2039" s="20"/>
      <c r="J2039" s="20"/>
    </row>
    <row r="2040" spans="3:10" ht="12.75">
      <c r="C2040" s="20"/>
      <c r="D2040" s="49"/>
      <c r="E2040" s="20"/>
      <c r="F2040" s="20"/>
      <c r="G2040" s="20"/>
      <c r="H2040" s="9"/>
      <c r="I2040" s="20"/>
      <c r="J2040" s="20"/>
    </row>
    <row r="2041" spans="3:10" ht="12.75">
      <c r="C2041" s="20"/>
      <c r="D2041" s="49"/>
      <c r="E2041" s="20"/>
      <c r="F2041" s="20"/>
      <c r="G2041" s="20"/>
      <c r="H2041" s="9"/>
      <c r="I2041" s="20"/>
      <c r="J2041" s="20"/>
    </row>
    <row r="2042" spans="3:10" ht="12.75">
      <c r="C2042" s="20"/>
      <c r="D2042" s="49"/>
      <c r="E2042" s="20"/>
      <c r="F2042" s="20"/>
      <c r="G2042" s="20"/>
      <c r="H2042" s="9"/>
      <c r="I2042" s="20"/>
      <c r="J2042" s="20"/>
    </row>
    <row r="2043" spans="3:10" ht="12.75">
      <c r="C2043" s="20"/>
      <c r="D2043" s="49"/>
      <c r="E2043" s="20"/>
      <c r="F2043" s="20"/>
      <c r="G2043" s="20"/>
      <c r="H2043" s="9"/>
      <c r="I2043" s="20"/>
      <c r="J2043" s="20"/>
    </row>
    <row r="2044" spans="3:10" ht="12.75">
      <c r="C2044" s="20"/>
      <c r="D2044" s="49"/>
      <c r="E2044" s="20"/>
      <c r="F2044" s="20"/>
      <c r="G2044" s="20"/>
      <c r="H2044" s="9"/>
      <c r="I2044" s="20"/>
      <c r="J2044" s="20"/>
    </row>
    <row r="2045" spans="3:10" ht="12.75">
      <c r="C2045" s="20"/>
      <c r="D2045" s="49"/>
      <c r="E2045" s="20"/>
      <c r="F2045" s="20"/>
      <c r="G2045" s="20"/>
      <c r="H2045" s="9"/>
      <c r="I2045" s="20"/>
      <c r="J2045" s="20"/>
    </row>
    <row r="2046" spans="3:10" ht="12.75">
      <c r="C2046" s="20"/>
      <c r="D2046" s="49"/>
      <c r="E2046" s="20"/>
      <c r="F2046" s="20"/>
      <c r="G2046" s="20"/>
      <c r="H2046" s="9"/>
      <c r="I2046" s="20"/>
      <c r="J2046" s="20"/>
    </row>
    <row r="2047" spans="3:10" ht="12.75">
      <c r="C2047" s="20"/>
      <c r="D2047" s="49"/>
      <c r="E2047" s="20"/>
      <c r="F2047" s="20"/>
      <c r="G2047" s="20"/>
      <c r="H2047" s="9"/>
      <c r="I2047" s="20"/>
      <c r="J2047" s="20"/>
    </row>
    <row r="2048" spans="3:10" ht="12.75">
      <c r="C2048" s="20"/>
      <c r="D2048" s="49"/>
      <c r="E2048" s="20"/>
      <c r="F2048" s="20"/>
      <c r="G2048" s="20"/>
      <c r="H2048" s="9"/>
      <c r="I2048" s="20"/>
      <c r="J2048" s="20"/>
    </row>
    <row r="2049" spans="3:10" ht="12.75">
      <c r="C2049" s="20"/>
      <c r="D2049" s="49"/>
      <c r="E2049" s="20"/>
      <c r="F2049" s="20"/>
      <c r="G2049" s="20"/>
      <c r="H2049" s="9"/>
      <c r="I2049" s="20"/>
      <c r="J2049" s="20"/>
    </row>
    <row r="2050" spans="3:10" ht="12.75">
      <c r="C2050" s="20"/>
      <c r="D2050" s="49"/>
      <c r="E2050" s="20"/>
      <c r="F2050" s="20"/>
      <c r="G2050" s="20"/>
      <c r="H2050" s="9"/>
      <c r="I2050" s="20"/>
      <c r="J2050" s="20"/>
    </row>
    <row r="2051" spans="3:10" ht="12.75">
      <c r="C2051" s="20"/>
      <c r="D2051" s="49"/>
      <c r="E2051" s="20"/>
      <c r="F2051" s="20"/>
      <c r="G2051" s="20"/>
      <c r="H2051" s="9"/>
      <c r="I2051" s="20"/>
      <c r="J2051" s="20"/>
    </row>
    <row r="2052" spans="3:10" ht="12.75">
      <c r="C2052" s="20"/>
      <c r="D2052" s="49"/>
      <c r="E2052" s="20"/>
      <c r="F2052" s="20"/>
      <c r="G2052" s="20"/>
      <c r="H2052" s="9"/>
      <c r="I2052" s="20"/>
      <c r="J2052" s="20"/>
    </row>
    <row r="2053" spans="3:10" ht="12.75">
      <c r="C2053" s="20"/>
      <c r="D2053" s="49"/>
      <c r="E2053" s="20"/>
      <c r="F2053" s="20"/>
      <c r="G2053" s="20"/>
      <c r="H2053" s="9"/>
      <c r="I2053" s="20"/>
      <c r="J2053" s="20"/>
    </row>
    <row r="2054" spans="3:10" ht="12.75">
      <c r="C2054" s="20"/>
      <c r="D2054" s="49"/>
      <c r="E2054" s="20"/>
      <c r="F2054" s="20"/>
      <c r="G2054" s="20"/>
      <c r="H2054" s="9"/>
      <c r="I2054" s="20"/>
      <c r="J2054" s="20"/>
    </row>
    <row r="2055" spans="3:10" ht="12.75">
      <c r="C2055" s="20"/>
      <c r="D2055" s="49"/>
      <c r="E2055" s="20"/>
      <c r="F2055" s="20"/>
      <c r="G2055" s="20"/>
      <c r="H2055" s="9"/>
      <c r="I2055" s="20"/>
      <c r="J2055" s="20"/>
    </row>
    <row r="2056" spans="3:10" ht="12.75">
      <c r="C2056" s="20"/>
      <c r="D2056" s="49"/>
      <c r="E2056" s="20"/>
      <c r="F2056" s="20"/>
      <c r="G2056" s="20"/>
      <c r="H2056" s="9"/>
      <c r="I2056" s="20"/>
      <c r="J2056" s="20"/>
    </row>
    <row r="2057" spans="3:10" ht="12.75">
      <c r="C2057" s="20"/>
      <c r="D2057" s="49"/>
      <c r="E2057" s="20"/>
      <c r="F2057" s="20"/>
      <c r="G2057" s="20"/>
      <c r="H2057" s="9"/>
      <c r="I2057" s="20"/>
      <c r="J2057" s="20"/>
    </row>
    <row r="2058" spans="3:10" ht="12.75">
      <c r="C2058" s="20"/>
      <c r="D2058" s="49"/>
      <c r="E2058" s="20"/>
      <c r="F2058" s="20"/>
      <c r="G2058" s="20"/>
      <c r="H2058" s="9"/>
      <c r="I2058" s="20"/>
      <c r="J2058" s="20"/>
    </row>
    <row r="2059" spans="3:10" ht="12.75">
      <c r="C2059" s="20"/>
      <c r="D2059" s="49"/>
      <c r="E2059" s="20"/>
      <c r="F2059" s="20"/>
      <c r="G2059" s="20"/>
      <c r="H2059" s="9"/>
      <c r="I2059" s="20"/>
      <c r="J2059" s="20"/>
    </row>
    <row r="2060" spans="3:10" ht="12.75">
      <c r="C2060" s="20"/>
      <c r="D2060" s="49"/>
      <c r="E2060" s="20"/>
      <c r="F2060" s="20"/>
      <c r="G2060" s="20"/>
      <c r="H2060" s="9"/>
      <c r="I2060" s="20"/>
      <c r="J2060" s="20"/>
    </row>
    <row r="2061" spans="3:10" ht="12.75">
      <c r="C2061" s="20"/>
      <c r="D2061" s="49"/>
      <c r="E2061" s="20"/>
      <c r="F2061" s="20"/>
      <c r="G2061" s="20"/>
      <c r="H2061" s="9"/>
      <c r="I2061" s="20"/>
      <c r="J2061" s="20"/>
    </row>
    <row r="2062" spans="3:10" ht="12.75">
      <c r="C2062" s="20"/>
      <c r="D2062" s="49"/>
      <c r="E2062" s="20"/>
      <c r="F2062" s="20"/>
      <c r="G2062" s="20"/>
      <c r="H2062" s="9"/>
      <c r="I2062" s="20"/>
      <c r="J2062" s="20"/>
    </row>
    <row r="2063" spans="3:10" ht="12.75">
      <c r="C2063" s="20"/>
      <c r="D2063" s="49"/>
      <c r="E2063" s="20"/>
      <c r="F2063" s="20"/>
      <c r="G2063" s="20"/>
      <c r="H2063" s="9"/>
      <c r="I2063" s="20"/>
      <c r="J2063" s="20"/>
    </row>
    <row r="2064" spans="3:10" ht="12.75">
      <c r="C2064" s="20"/>
      <c r="D2064" s="49"/>
      <c r="E2064" s="20"/>
      <c r="F2064" s="20"/>
      <c r="G2064" s="20"/>
      <c r="H2064" s="9"/>
      <c r="I2064" s="20"/>
      <c r="J2064" s="20"/>
    </row>
    <row r="2065" spans="3:10" ht="12.75">
      <c r="C2065" s="20"/>
      <c r="D2065" s="49"/>
      <c r="E2065" s="20"/>
      <c r="F2065" s="20"/>
      <c r="G2065" s="20"/>
      <c r="H2065" s="9"/>
      <c r="I2065" s="20"/>
      <c r="J2065" s="20"/>
    </row>
    <row r="2066" spans="3:10" ht="12.75">
      <c r="C2066" s="20"/>
      <c r="D2066" s="49"/>
      <c r="E2066" s="20"/>
      <c r="F2066" s="20"/>
      <c r="G2066" s="20"/>
      <c r="H2066" s="9"/>
      <c r="I2066" s="20"/>
      <c r="J2066" s="20"/>
    </row>
    <row r="2067" spans="3:10" ht="12.75">
      <c r="C2067" s="20"/>
      <c r="D2067" s="49"/>
      <c r="E2067" s="20"/>
      <c r="F2067" s="20"/>
      <c r="G2067" s="20"/>
      <c r="H2067" s="9"/>
      <c r="I2067" s="20"/>
      <c r="J2067" s="20"/>
    </row>
    <row r="2068" spans="3:10" ht="12.75">
      <c r="C2068" s="20"/>
      <c r="D2068" s="49"/>
      <c r="E2068" s="20"/>
      <c r="F2068" s="20"/>
      <c r="G2068" s="20"/>
      <c r="H2068" s="9"/>
      <c r="I2068" s="20"/>
      <c r="J2068" s="20"/>
    </row>
    <row r="2069" spans="3:10" ht="12.75">
      <c r="C2069" s="20"/>
      <c r="D2069" s="49"/>
      <c r="E2069" s="20"/>
      <c r="F2069" s="20"/>
      <c r="G2069" s="20"/>
      <c r="H2069" s="9"/>
      <c r="I2069" s="20"/>
      <c r="J2069" s="20"/>
    </row>
    <row r="2070" spans="3:10" ht="12.75">
      <c r="C2070" s="20"/>
      <c r="D2070" s="49"/>
      <c r="E2070" s="20"/>
      <c r="F2070" s="20"/>
      <c r="G2070" s="20"/>
      <c r="H2070" s="9"/>
      <c r="I2070" s="20"/>
      <c r="J2070" s="20"/>
    </row>
    <row r="2071" spans="3:10" ht="12.75">
      <c r="C2071" s="20"/>
      <c r="D2071" s="49"/>
      <c r="E2071" s="20"/>
      <c r="F2071" s="20"/>
      <c r="G2071" s="20"/>
      <c r="H2071" s="9"/>
      <c r="I2071" s="20"/>
      <c r="J2071" s="20"/>
    </row>
    <row r="2072" spans="3:10" ht="12.75">
      <c r="C2072" s="20"/>
      <c r="D2072" s="49"/>
      <c r="E2072" s="20"/>
      <c r="F2072" s="20"/>
      <c r="G2072" s="20"/>
      <c r="H2072" s="9"/>
      <c r="I2072" s="20"/>
      <c r="J2072" s="20"/>
    </row>
    <row r="2073" spans="3:10" ht="12.75">
      <c r="C2073" s="20"/>
      <c r="D2073" s="49"/>
      <c r="E2073" s="20"/>
      <c r="F2073" s="20"/>
      <c r="G2073" s="20"/>
      <c r="H2073" s="9"/>
      <c r="I2073" s="20"/>
      <c r="J2073" s="20"/>
    </row>
    <row r="2074" spans="3:10" ht="12.75">
      <c r="C2074" s="20"/>
      <c r="D2074" s="49"/>
      <c r="E2074" s="20"/>
      <c r="F2074" s="20"/>
      <c r="G2074" s="20"/>
      <c r="H2074" s="9"/>
      <c r="I2074" s="20"/>
      <c r="J2074" s="20"/>
    </row>
    <row r="2075" spans="3:10" ht="12.75">
      <c r="C2075" s="20"/>
      <c r="D2075" s="49"/>
      <c r="E2075" s="20"/>
      <c r="F2075" s="20"/>
      <c r="G2075" s="20"/>
      <c r="H2075" s="9"/>
      <c r="I2075" s="20"/>
      <c r="J2075" s="20"/>
    </row>
    <row r="2076" spans="3:10" ht="12.75">
      <c r="C2076" s="20"/>
      <c r="D2076" s="49"/>
      <c r="E2076" s="20"/>
      <c r="F2076" s="20"/>
      <c r="G2076" s="20"/>
      <c r="H2076" s="9"/>
      <c r="I2076" s="20"/>
      <c r="J2076" s="20"/>
    </row>
    <row r="2077" spans="3:10" ht="12.75">
      <c r="C2077" s="20"/>
      <c r="D2077" s="49"/>
      <c r="E2077" s="20"/>
      <c r="F2077" s="20"/>
      <c r="G2077" s="20"/>
      <c r="H2077" s="9"/>
      <c r="I2077" s="20"/>
      <c r="J2077" s="20"/>
    </row>
    <row r="2078" spans="3:10" ht="12.75">
      <c r="C2078" s="20"/>
      <c r="D2078" s="49"/>
      <c r="E2078" s="20"/>
      <c r="F2078" s="20"/>
      <c r="G2078" s="20"/>
      <c r="H2078" s="9"/>
      <c r="I2078" s="20"/>
      <c r="J2078" s="20"/>
    </row>
    <row r="2079" spans="3:10" ht="12.75">
      <c r="C2079" s="20"/>
      <c r="D2079" s="49"/>
      <c r="E2079" s="20"/>
      <c r="F2079" s="20"/>
      <c r="G2079" s="20"/>
      <c r="H2079" s="9"/>
      <c r="I2079" s="20"/>
      <c r="J2079" s="20"/>
    </row>
    <row r="2080" spans="3:10" ht="12.75">
      <c r="C2080" s="20"/>
      <c r="D2080" s="49"/>
      <c r="E2080" s="20"/>
      <c r="F2080" s="20"/>
      <c r="G2080" s="20"/>
      <c r="H2080" s="9"/>
      <c r="I2080" s="20"/>
      <c r="J2080" s="20"/>
    </row>
    <row r="2081" spans="3:10" ht="12.75">
      <c r="C2081" s="20"/>
      <c r="D2081" s="49"/>
      <c r="E2081" s="20"/>
      <c r="F2081" s="20"/>
      <c r="G2081" s="20"/>
      <c r="H2081" s="9"/>
      <c r="I2081" s="20"/>
      <c r="J2081" s="20"/>
    </row>
    <row r="2082" spans="3:10" ht="12.75">
      <c r="C2082" s="20"/>
      <c r="D2082" s="49"/>
      <c r="E2082" s="20"/>
      <c r="F2082" s="20"/>
      <c r="G2082" s="20"/>
      <c r="H2082" s="9"/>
      <c r="I2082" s="20"/>
      <c r="J2082" s="20"/>
    </row>
    <row r="2083" spans="3:10" ht="12.75">
      <c r="C2083" s="20"/>
      <c r="D2083" s="49"/>
      <c r="E2083" s="20"/>
      <c r="F2083" s="20"/>
      <c r="G2083" s="20"/>
      <c r="H2083" s="9"/>
      <c r="I2083" s="20"/>
      <c r="J2083" s="20"/>
    </row>
    <row r="2084" spans="3:10" ht="12.75">
      <c r="C2084" s="20"/>
      <c r="D2084" s="49"/>
      <c r="E2084" s="20"/>
      <c r="F2084" s="20"/>
      <c r="G2084" s="20"/>
      <c r="H2084" s="9"/>
      <c r="I2084" s="20"/>
      <c r="J2084" s="20"/>
    </row>
    <row r="2085" spans="3:10" ht="12.75">
      <c r="C2085" s="20"/>
      <c r="D2085" s="49"/>
      <c r="E2085" s="20"/>
      <c r="F2085" s="20"/>
      <c r="G2085" s="20"/>
      <c r="H2085" s="9"/>
      <c r="I2085" s="20"/>
      <c r="J2085" s="20"/>
    </row>
    <row r="2086" spans="3:10" ht="12.75">
      <c r="C2086" s="20"/>
      <c r="D2086" s="49"/>
      <c r="E2086" s="20"/>
      <c r="F2086" s="20"/>
      <c r="G2086" s="20"/>
      <c r="H2086" s="9"/>
      <c r="I2086" s="20"/>
      <c r="J2086" s="20"/>
    </row>
    <row r="2087" spans="3:10" ht="12.75">
      <c r="C2087" s="20"/>
      <c r="D2087" s="49"/>
      <c r="E2087" s="20"/>
      <c r="F2087" s="20"/>
      <c r="G2087" s="20"/>
      <c r="H2087" s="9"/>
      <c r="I2087" s="20"/>
      <c r="J2087" s="20"/>
    </row>
    <row r="2088" spans="3:10" ht="12.75">
      <c r="C2088" s="20"/>
      <c r="D2088" s="49"/>
      <c r="E2088" s="20"/>
      <c r="F2088" s="20"/>
      <c r="G2088" s="20"/>
      <c r="H2088" s="9"/>
      <c r="I2088" s="20"/>
      <c r="J2088" s="20"/>
    </row>
    <row r="2089" spans="3:10" ht="12.75">
      <c r="C2089" s="20"/>
      <c r="D2089" s="49"/>
      <c r="E2089" s="20"/>
      <c r="F2089" s="20"/>
      <c r="G2089" s="20"/>
      <c r="H2089" s="9"/>
      <c r="I2089" s="20"/>
      <c r="J2089" s="20"/>
    </row>
    <row r="2090" spans="3:10" ht="12.75">
      <c r="C2090" s="20"/>
      <c r="D2090" s="49"/>
      <c r="E2090" s="20"/>
      <c r="F2090" s="20"/>
      <c r="G2090" s="20"/>
      <c r="H2090" s="9"/>
      <c r="I2090" s="20"/>
      <c r="J2090" s="20"/>
    </row>
    <row r="2091" spans="3:10" ht="12.75">
      <c r="C2091" s="20"/>
      <c r="D2091" s="49"/>
      <c r="E2091" s="20"/>
      <c r="F2091" s="20"/>
      <c r="G2091" s="20"/>
      <c r="H2091" s="9"/>
      <c r="I2091" s="20"/>
      <c r="J2091" s="20"/>
    </row>
    <row r="2092" spans="3:10" ht="12.75">
      <c r="C2092" s="20"/>
      <c r="D2092" s="49"/>
      <c r="E2092" s="20"/>
      <c r="F2092" s="20"/>
      <c r="G2092" s="20"/>
      <c r="H2092" s="9"/>
      <c r="I2092" s="20"/>
      <c r="J2092" s="20"/>
    </row>
    <row r="2093" spans="3:10" ht="12.75">
      <c r="C2093" s="20"/>
      <c r="D2093" s="49"/>
      <c r="E2093" s="20"/>
      <c r="F2093" s="20"/>
      <c r="G2093" s="20"/>
      <c r="H2093" s="9"/>
      <c r="I2093" s="20"/>
      <c r="J2093" s="20"/>
    </row>
    <row r="2094" spans="3:10" ht="12.75">
      <c r="C2094" s="20"/>
      <c r="D2094" s="49"/>
      <c r="E2094" s="20"/>
      <c r="F2094" s="20"/>
      <c r="G2094" s="20"/>
      <c r="H2094" s="9"/>
      <c r="I2094" s="20"/>
      <c r="J2094" s="20"/>
    </row>
    <row r="2095" spans="3:10" ht="12.75">
      <c r="C2095" s="20"/>
      <c r="D2095" s="49"/>
      <c r="E2095" s="20"/>
      <c r="F2095" s="20"/>
      <c r="G2095" s="20"/>
      <c r="H2095" s="9"/>
      <c r="I2095" s="20"/>
      <c r="J2095" s="20"/>
    </row>
    <row r="2096" spans="3:10" ht="12.75">
      <c r="C2096" s="20"/>
      <c r="D2096" s="49"/>
      <c r="E2096" s="20"/>
      <c r="F2096" s="20"/>
      <c r="G2096" s="20"/>
      <c r="H2096" s="9"/>
      <c r="I2096" s="20"/>
      <c r="J2096" s="20"/>
    </row>
    <row r="2097" spans="3:10" ht="12.75">
      <c r="C2097" s="20"/>
      <c r="D2097" s="49"/>
      <c r="E2097" s="20"/>
      <c r="F2097" s="20"/>
      <c r="G2097" s="20"/>
      <c r="H2097" s="9"/>
      <c r="I2097" s="20"/>
      <c r="J2097" s="20"/>
    </row>
    <row r="2098" spans="3:10" ht="12.75">
      <c r="C2098" s="20"/>
      <c r="D2098" s="49"/>
      <c r="E2098" s="20"/>
      <c r="F2098" s="20"/>
      <c r="G2098" s="20"/>
      <c r="H2098" s="9"/>
      <c r="I2098" s="20"/>
      <c r="J2098" s="20"/>
    </row>
    <row r="2099" spans="3:10" ht="12.75">
      <c r="C2099" s="20"/>
      <c r="D2099" s="49"/>
      <c r="E2099" s="20"/>
      <c r="F2099" s="20"/>
      <c r="G2099" s="20"/>
      <c r="H2099" s="9"/>
      <c r="I2099" s="20"/>
      <c r="J2099" s="20"/>
    </row>
    <row r="2100" spans="3:10" ht="12.75">
      <c r="C2100" s="20"/>
      <c r="D2100" s="49"/>
      <c r="E2100" s="20"/>
      <c r="F2100" s="20"/>
      <c r="G2100" s="20"/>
      <c r="H2100" s="9"/>
      <c r="I2100" s="20"/>
      <c r="J2100" s="20"/>
    </row>
    <row r="2101" spans="3:10" ht="12.75">
      <c r="C2101" s="20"/>
      <c r="D2101" s="49"/>
      <c r="E2101" s="20"/>
      <c r="F2101" s="20"/>
      <c r="G2101" s="20"/>
      <c r="H2101" s="9"/>
      <c r="I2101" s="20"/>
      <c r="J2101" s="20"/>
    </row>
    <row r="2102" spans="3:10" ht="12.75">
      <c r="C2102" s="20"/>
      <c r="D2102" s="49"/>
      <c r="E2102" s="20"/>
      <c r="F2102" s="20"/>
      <c r="G2102" s="20"/>
      <c r="H2102" s="9"/>
      <c r="I2102" s="20"/>
      <c r="J2102" s="20"/>
    </row>
    <row r="2103" spans="3:10" ht="12.75">
      <c r="C2103" s="20"/>
      <c r="D2103" s="49"/>
      <c r="E2103" s="20"/>
      <c r="F2103" s="20"/>
      <c r="G2103" s="20"/>
      <c r="H2103" s="9"/>
      <c r="I2103" s="20"/>
      <c r="J2103" s="20"/>
    </row>
    <row r="2104" spans="3:10" ht="12.75">
      <c r="C2104" s="20"/>
      <c r="D2104" s="49"/>
      <c r="E2104" s="20"/>
      <c r="F2104" s="20"/>
      <c r="G2104" s="20"/>
      <c r="H2104" s="9"/>
      <c r="I2104" s="20"/>
      <c r="J2104" s="20"/>
    </row>
    <row r="2105" spans="3:10" ht="12.75">
      <c r="C2105" s="20"/>
      <c r="D2105" s="49"/>
      <c r="E2105" s="20"/>
      <c r="F2105" s="20"/>
      <c r="G2105" s="20"/>
      <c r="H2105" s="9"/>
      <c r="I2105" s="20"/>
      <c r="J2105" s="20"/>
    </row>
    <row r="2106" spans="3:10" ht="12.75">
      <c r="C2106" s="20"/>
      <c r="D2106" s="49"/>
      <c r="E2106" s="20"/>
      <c r="F2106" s="20"/>
      <c r="G2106" s="20"/>
      <c r="H2106" s="9"/>
      <c r="I2106" s="20"/>
      <c r="J2106" s="20"/>
    </row>
    <row r="2107" spans="3:10" ht="12.75">
      <c r="C2107" s="20"/>
      <c r="D2107" s="49"/>
      <c r="E2107" s="20"/>
      <c r="F2107" s="20"/>
      <c r="G2107" s="20"/>
      <c r="H2107" s="9"/>
      <c r="I2107" s="20"/>
      <c r="J2107" s="20"/>
    </row>
    <row r="2108" spans="3:10" ht="12.75">
      <c r="C2108" s="20"/>
      <c r="D2108" s="49"/>
      <c r="E2108" s="20"/>
      <c r="F2108" s="20"/>
      <c r="G2108" s="20"/>
      <c r="H2108" s="9"/>
      <c r="I2108" s="20"/>
      <c r="J2108" s="20"/>
    </row>
    <row r="2109" spans="3:10" ht="12.75">
      <c r="C2109" s="20"/>
      <c r="D2109" s="49"/>
      <c r="E2109" s="20"/>
      <c r="F2109" s="20"/>
      <c r="G2109" s="20"/>
      <c r="H2109" s="9"/>
      <c r="I2109" s="20"/>
      <c r="J2109" s="20"/>
    </row>
    <row r="2110" spans="3:10" ht="12.75">
      <c r="C2110" s="20"/>
      <c r="D2110" s="49"/>
      <c r="E2110" s="20"/>
      <c r="F2110" s="20"/>
      <c r="G2110" s="20"/>
      <c r="H2110" s="9"/>
      <c r="I2110" s="20"/>
      <c r="J2110" s="20"/>
    </row>
    <row r="2111" spans="3:10" ht="12.75">
      <c r="C2111" s="20"/>
      <c r="D2111" s="49"/>
      <c r="E2111" s="20"/>
      <c r="F2111" s="20"/>
      <c r="G2111" s="20"/>
      <c r="H2111" s="9"/>
      <c r="I2111" s="20"/>
      <c r="J2111" s="20"/>
    </row>
    <row r="2112" spans="3:10" ht="12.75">
      <c r="C2112" s="20"/>
      <c r="D2112" s="49"/>
      <c r="E2112" s="20"/>
      <c r="F2112" s="20"/>
      <c r="G2112" s="20"/>
      <c r="H2112" s="9"/>
      <c r="I2112" s="20"/>
      <c r="J2112" s="20"/>
    </row>
    <row r="2113" spans="3:10" ht="12.75">
      <c r="C2113" s="20"/>
      <c r="D2113" s="49"/>
      <c r="E2113" s="20"/>
      <c r="F2113" s="20"/>
      <c r="G2113" s="20"/>
      <c r="H2113" s="9"/>
      <c r="I2113" s="20"/>
      <c r="J2113" s="20"/>
    </row>
    <row r="2114" spans="3:10" ht="12.75">
      <c r="C2114" s="20"/>
      <c r="D2114" s="49"/>
      <c r="E2114" s="20"/>
      <c r="F2114" s="20"/>
      <c r="G2114" s="20"/>
      <c r="H2114" s="9"/>
      <c r="I2114" s="20"/>
      <c r="J2114" s="20"/>
    </row>
    <row r="2115" spans="3:10" ht="12.75">
      <c r="C2115" s="20"/>
      <c r="D2115" s="49"/>
      <c r="E2115" s="20"/>
      <c r="F2115" s="20"/>
      <c r="G2115" s="20"/>
      <c r="H2115" s="9"/>
      <c r="I2115" s="20"/>
      <c r="J2115" s="20"/>
    </row>
    <row r="2116" spans="3:10" ht="12.75">
      <c r="C2116" s="20"/>
      <c r="D2116" s="49"/>
      <c r="E2116" s="20"/>
      <c r="F2116" s="20"/>
      <c r="G2116" s="20"/>
      <c r="H2116" s="9"/>
      <c r="I2116" s="20"/>
      <c r="J2116" s="20"/>
    </row>
    <row r="2117" spans="3:10" ht="12.75">
      <c r="C2117" s="20"/>
      <c r="D2117" s="49"/>
      <c r="E2117" s="20"/>
      <c r="F2117" s="20"/>
      <c r="G2117" s="20"/>
      <c r="H2117" s="9"/>
      <c r="I2117" s="20"/>
      <c r="J2117" s="20"/>
    </row>
    <row r="2118" spans="3:10" ht="12.75">
      <c r="C2118" s="20"/>
      <c r="D2118" s="49"/>
      <c r="E2118" s="20"/>
      <c r="F2118" s="20"/>
      <c r="G2118" s="20"/>
      <c r="H2118" s="9"/>
      <c r="I2118" s="20"/>
      <c r="J2118" s="20"/>
    </row>
    <row r="2119" spans="3:10" ht="12.75">
      <c r="C2119" s="20"/>
      <c r="D2119" s="49"/>
      <c r="E2119" s="20"/>
      <c r="F2119" s="20"/>
      <c r="G2119" s="20"/>
      <c r="H2119" s="9"/>
      <c r="I2119" s="20"/>
      <c r="J2119" s="20"/>
    </row>
    <row r="2120" spans="3:10" ht="12.75">
      <c r="C2120" s="20"/>
      <c r="D2120" s="49"/>
      <c r="E2120" s="20"/>
      <c r="F2120" s="20"/>
      <c r="G2120" s="20"/>
      <c r="H2120" s="9"/>
      <c r="I2120" s="20"/>
      <c r="J2120" s="20"/>
    </row>
    <row r="2121" spans="3:10" ht="12.75">
      <c r="C2121" s="20"/>
      <c r="D2121" s="49"/>
      <c r="E2121" s="20"/>
      <c r="F2121" s="20"/>
      <c r="G2121" s="20"/>
      <c r="H2121" s="9"/>
      <c r="I2121" s="20"/>
      <c r="J2121" s="20"/>
    </row>
    <row r="2122" spans="3:10" ht="12.75">
      <c r="C2122" s="20"/>
      <c r="D2122" s="49"/>
      <c r="E2122" s="20"/>
      <c r="F2122" s="20"/>
      <c r="G2122" s="20"/>
      <c r="H2122" s="9"/>
      <c r="I2122" s="20"/>
      <c r="J2122" s="20"/>
    </row>
    <row r="2123" spans="3:10" ht="12.75">
      <c r="C2123" s="20"/>
      <c r="D2123" s="49"/>
      <c r="E2123" s="20"/>
      <c r="F2123" s="20"/>
      <c r="G2123" s="20"/>
      <c r="H2123" s="9"/>
      <c r="I2123" s="20"/>
      <c r="J2123" s="20"/>
    </row>
    <row r="2124" spans="3:10" ht="12.75">
      <c r="C2124" s="20"/>
      <c r="D2124" s="49"/>
      <c r="E2124" s="20"/>
      <c r="F2124" s="20"/>
      <c r="G2124" s="20"/>
      <c r="H2124" s="9"/>
      <c r="I2124" s="20"/>
      <c r="J2124" s="20"/>
    </row>
    <row r="2125" spans="3:10" ht="12.75">
      <c r="C2125" s="20"/>
      <c r="D2125" s="49"/>
      <c r="E2125" s="20"/>
      <c r="F2125" s="20"/>
      <c r="G2125" s="20"/>
      <c r="H2125" s="9"/>
      <c r="I2125" s="20"/>
      <c r="J2125" s="20"/>
    </row>
    <row r="2126" spans="3:10" ht="12.75">
      <c r="C2126" s="20"/>
      <c r="D2126" s="49"/>
      <c r="E2126" s="20"/>
      <c r="F2126" s="20"/>
      <c r="G2126" s="20"/>
      <c r="H2126" s="9"/>
      <c r="I2126" s="20"/>
      <c r="J2126" s="20"/>
    </row>
    <row r="2127" spans="3:10" ht="12.75">
      <c r="C2127" s="20"/>
      <c r="D2127" s="49"/>
      <c r="E2127" s="20"/>
      <c r="F2127" s="20"/>
      <c r="G2127" s="20"/>
      <c r="H2127" s="9"/>
      <c r="I2127" s="20"/>
      <c r="J2127" s="20"/>
    </row>
    <row r="2128" spans="3:10" ht="12.75">
      <c r="C2128" s="20"/>
      <c r="D2128" s="49"/>
      <c r="E2128" s="20"/>
      <c r="F2128" s="20"/>
      <c r="G2128" s="20"/>
      <c r="H2128" s="9"/>
      <c r="I2128" s="20"/>
      <c r="J2128" s="20"/>
    </row>
    <row r="2129" spans="3:10" ht="12.75">
      <c r="C2129" s="20"/>
      <c r="D2129" s="49"/>
      <c r="E2129" s="20"/>
      <c r="F2129" s="20"/>
      <c r="G2129" s="20"/>
      <c r="H2129" s="9"/>
      <c r="I2129" s="20"/>
      <c r="J2129" s="20"/>
    </row>
    <row r="2130" spans="3:10" ht="12.75">
      <c r="C2130" s="20"/>
      <c r="D2130" s="49"/>
      <c r="E2130" s="20"/>
      <c r="F2130" s="20"/>
      <c r="G2130" s="20"/>
      <c r="H2130" s="9"/>
      <c r="I2130" s="20"/>
      <c r="J2130" s="20"/>
    </row>
    <row r="2131" spans="3:10" ht="12.75">
      <c r="C2131" s="20"/>
      <c r="D2131" s="49"/>
      <c r="E2131" s="20"/>
      <c r="F2131" s="20"/>
      <c r="G2131" s="20"/>
      <c r="H2131" s="9"/>
      <c r="I2131" s="20"/>
      <c r="J2131" s="20"/>
    </row>
    <row r="2132" spans="3:10" ht="12.75">
      <c r="C2132" s="20"/>
      <c r="D2132" s="49"/>
      <c r="E2132" s="20"/>
      <c r="F2132" s="20"/>
      <c r="G2132" s="20"/>
      <c r="H2132" s="9"/>
      <c r="I2132" s="20"/>
      <c r="J2132" s="20"/>
    </row>
    <row r="2133" spans="3:10" ht="12.75">
      <c r="C2133" s="20"/>
      <c r="D2133" s="49"/>
      <c r="E2133" s="20"/>
      <c r="F2133" s="20"/>
      <c r="G2133" s="20"/>
      <c r="H2133" s="9"/>
      <c r="I2133" s="20"/>
      <c r="J2133" s="20"/>
    </row>
    <row r="2134" spans="3:10" ht="12.75">
      <c r="C2134" s="20"/>
      <c r="D2134" s="49"/>
      <c r="E2134" s="20"/>
      <c r="F2134" s="20"/>
      <c r="G2134" s="20"/>
      <c r="H2134" s="9"/>
      <c r="I2134" s="20"/>
      <c r="J2134" s="20"/>
    </row>
    <row r="2135" spans="3:10" ht="12.75">
      <c r="C2135" s="20"/>
      <c r="D2135" s="49"/>
      <c r="E2135" s="20"/>
      <c r="F2135" s="20"/>
      <c r="G2135" s="20"/>
      <c r="H2135" s="9"/>
      <c r="I2135" s="20"/>
      <c r="J2135" s="20"/>
    </row>
    <row r="2136" spans="3:10" ht="12.75">
      <c r="C2136" s="20"/>
      <c r="D2136" s="49"/>
      <c r="E2136" s="20"/>
      <c r="F2136" s="20"/>
      <c r="G2136" s="20"/>
      <c r="H2136" s="9"/>
      <c r="I2136" s="20"/>
      <c r="J2136" s="20"/>
    </row>
    <row r="2137" spans="3:10" ht="12.75">
      <c r="C2137" s="20"/>
      <c r="D2137" s="49"/>
      <c r="E2137" s="20"/>
      <c r="F2137" s="20"/>
      <c r="G2137" s="20"/>
      <c r="H2137" s="9"/>
      <c r="I2137" s="20"/>
      <c r="J2137" s="20"/>
    </row>
    <row r="2138" spans="3:10" ht="12.75">
      <c r="C2138" s="20"/>
      <c r="D2138" s="49"/>
      <c r="E2138" s="20"/>
      <c r="F2138" s="20"/>
      <c r="G2138" s="20"/>
      <c r="H2138" s="9"/>
      <c r="I2138" s="20"/>
      <c r="J2138" s="20"/>
    </row>
    <row r="2139" spans="3:10" ht="12.75">
      <c r="C2139" s="20"/>
      <c r="D2139" s="49"/>
      <c r="E2139" s="20"/>
      <c r="F2139" s="20"/>
      <c r="G2139" s="20"/>
      <c r="H2139" s="9"/>
      <c r="I2139" s="20"/>
      <c r="J2139" s="20"/>
    </row>
    <row r="2140" spans="3:10" ht="12.75">
      <c r="C2140" s="20"/>
      <c r="D2140" s="49"/>
      <c r="E2140" s="20"/>
      <c r="F2140" s="20"/>
      <c r="G2140" s="20"/>
      <c r="H2140" s="9"/>
      <c r="I2140" s="20"/>
      <c r="J2140" s="20"/>
    </row>
    <row r="2141" spans="3:10" ht="12.75">
      <c r="C2141" s="20"/>
      <c r="D2141" s="49"/>
      <c r="E2141" s="20"/>
      <c r="F2141" s="20"/>
      <c r="G2141" s="20"/>
      <c r="H2141" s="9"/>
      <c r="I2141" s="20"/>
      <c r="J2141" s="20"/>
    </row>
    <row r="2142" spans="3:10" ht="12.75">
      <c r="C2142" s="20"/>
      <c r="D2142" s="49"/>
      <c r="E2142" s="20"/>
      <c r="F2142" s="20"/>
      <c r="G2142" s="20"/>
      <c r="H2142" s="9"/>
      <c r="I2142" s="20"/>
      <c r="J2142" s="20"/>
    </row>
    <row r="2143" spans="3:10" ht="12.75">
      <c r="C2143" s="20"/>
      <c r="D2143" s="49"/>
      <c r="E2143" s="20"/>
      <c r="F2143" s="20"/>
      <c r="G2143" s="20"/>
      <c r="H2143" s="9"/>
      <c r="I2143" s="20"/>
      <c r="J2143" s="20"/>
    </row>
    <row r="2144" spans="3:10" ht="12.75">
      <c r="C2144" s="20"/>
      <c r="D2144" s="49"/>
      <c r="E2144" s="20"/>
      <c r="F2144" s="20"/>
      <c r="G2144" s="20"/>
      <c r="H2144" s="9"/>
      <c r="I2144" s="20"/>
      <c r="J2144" s="20"/>
    </row>
    <row r="2145" spans="3:10" ht="12.75">
      <c r="C2145" s="20"/>
      <c r="D2145" s="49"/>
      <c r="E2145" s="20"/>
      <c r="F2145" s="20"/>
      <c r="G2145" s="20"/>
      <c r="H2145" s="9"/>
      <c r="I2145" s="20"/>
      <c r="J2145" s="20"/>
    </row>
    <row r="2146" spans="3:10" ht="12.75">
      <c r="C2146" s="20"/>
      <c r="D2146" s="49"/>
      <c r="E2146" s="20"/>
      <c r="F2146" s="20"/>
      <c r="G2146" s="20"/>
      <c r="H2146" s="9"/>
      <c r="I2146" s="20"/>
      <c r="J2146" s="20"/>
    </row>
    <row r="2147" spans="3:10" ht="12.75">
      <c r="C2147" s="20"/>
      <c r="D2147" s="49"/>
      <c r="E2147" s="20"/>
      <c r="F2147" s="20"/>
      <c r="G2147" s="20"/>
      <c r="H2147" s="9"/>
      <c r="I2147" s="20"/>
      <c r="J2147" s="20"/>
    </row>
    <row r="2148" spans="3:10" ht="12.75">
      <c r="C2148" s="20"/>
      <c r="D2148" s="49"/>
      <c r="E2148" s="20"/>
      <c r="F2148" s="20"/>
      <c r="G2148" s="20"/>
      <c r="H2148" s="9"/>
      <c r="I2148" s="20"/>
      <c r="J2148" s="20"/>
    </row>
    <row r="2149" spans="3:10" ht="12.75">
      <c r="C2149" s="20"/>
      <c r="D2149" s="49"/>
      <c r="E2149" s="20"/>
      <c r="F2149" s="20"/>
      <c r="G2149" s="20"/>
      <c r="H2149" s="9"/>
      <c r="I2149" s="20"/>
      <c r="J2149" s="20"/>
    </row>
    <row r="2150" spans="3:10" ht="12.75">
      <c r="C2150" s="20"/>
      <c r="D2150" s="49"/>
      <c r="E2150" s="20"/>
      <c r="F2150" s="20"/>
      <c r="G2150" s="20"/>
      <c r="H2150" s="9"/>
      <c r="I2150" s="20"/>
      <c r="J2150" s="20"/>
    </row>
    <row r="2151" spans="3:10" ht="12.75">
      <c r="C2151" s="20"/>
      <c r="D2151" s="49"/>
      <c r="E2151" s="20"/>
      <c r="F2151" s="20"/>
      <c r="G2151" s="20"/>
      <c r="H2151" s="9"/>
      <c r="I2151" s="20"/>
      <c r="J2151" s="20"/>
    </row>
    <row r="2152" spans="3:10" ht="12.75">
      <c r="C2152" s="20"/>
      <c r="D2152" s="49"/>
      <c r="E2152" s="20"/>
      <c r="F2152" s="20"/>
      <c r="G2152" s="20"/>
      <c r="H2152" s="9"/>
      <c r="I2152" s="20"/>
      <c r="J2152" s="20"/>
    </row>
    <row r="2153" spans="3:10" ht="12.75">
      <c r="C2153" s="20"/>
      <c r="D2153" s="49"/>
      <c r="E2153" s="20"/>
      <c r="F2153" s="20"/>
      <c r="G2153" s="20"/>
      <c r="H2153" s="9"/>
      <c r="I2153" s="20"/>
      <c r="J2153" s="20"/>
    </row>
    <row r="2154" spans="3:10" ht="12.75">
      <c r="C2154" s="20"/>
      <c r="D2154" s="49"/>
      <c r="E2154" s="20"/>
      <c r="F2154" s="20"/>
      <c r="G2154" s="20"/>
      <c r="H2154" s="9"/>
      <c r="I2154" s="20"/>
      <c r="J2154" s="20"/>
    </row>
    <row r="2155" spans="3:10" ht="12.75">
      <c r="C2155" s="20"/>
      <c r="D2155" s="49"/>
      <c r="E2155" s="20"/>
      <c r="F2155" s="20"/>
      <c r="G2155" s="20"/>
      <c r="H2155" s="9"/>
      <c r="I2155" s="20"/>
      <c r="J2155" s="20"/>
    </row>
    <row r="2156" spans="3:10" ht="12.75">
      <c r="C2156" s="20"/>
      <c r="D2156" s="49"/>
      <c r="E2156" s="20"/>
      <c r="F2156" s="20"/>
      <c r="G2156" s="20"/>
      <c r="H2156" s="9"/>
      <c r="I2156" s="20"/>
      <c r="J2156" s="20"/>
    </row>
    <row r="2157" spans="3:10" ht="12.75">
      <c r="C2157" s="20"/>
      <c r="D2157" s="49"/>
      <c r="E2157" s="20"/>
      <c r="F2157" s="20"/>
      <c r="G2157" s="20"/>
      <c r="H2157" s="9"/>
      <c r="I2157" s="20"/>
      <c r="J2157" s="20"/>
    </row>
    <row r="2158" spans="3:10" ht="12.75">
      <c r="C2158" s="20"/>
      <c r="D2158" s="49"/>
      <c r="E2158" s="20"/>
      <c r="F2158" s="20"/>
      <c r="G2158" s="20"/>
      <c r="H2158" s="9"/>
      <c r="I2158" s="20"/>
      <c r="J2158" s="20"/>
    </row>
    <row r="2159" spans="3:10" ht="12.75">
      <c r="C2159" s="20"/>
      <c r="D2159" s="49"/>
      <c r="E2159" s="20"/>
      <c r="F2159" s="20"/>
      <c r="G2159" s="20"/>
      <c r="H2159" s="9"/>
      <c r="I2159" s="20"/>
      <c r="J2159" s="20"/>
    </row>
    <row r="2160" spans="3:10" ht="12.75">
      <c r="C2160" s="20"/>
      <c r="D2160" s="49"/>
      <c r="E2160" s="20"/>
      <c r="F2160" s="20"/>
      <c r="G2160" s="20"/>
      <c r="H2160" s="9"/>
      <c r="I2160" s="20"/>
      <c r="J2160" s="20"/>
    </row>
    <row r="2161" spans="3:10" ht="12.75">
      <c r="C2161" s="20"/>
      <c r="D2161" s="49"/>
      <c r="E2161" s="20"/>
      <c r="F2161" s="20"/>
      <c r="G2161" s="20"/>
      <c r="H2161" s="9"/>
      <c r="I2161" s="20"/>
      <c r="J2161" s="20"/>
    </row>
    <row r="2162" spans="3:10" ht="12.75">
      <c r="C2162" s="20"/>
      <c r="D2162" s="49"/>
      <c r="E2162" s="20"/>
      <c r="F2162" s="20"/>
      <c r="G2162" s="20"/>
      <c r="H2162" s="9"/>
      <c r="I2162" s="20"/>
      <c r="J2162" s="20"/>
    </row>
    <row r="2163" spans="3:10" ht="12.75">
      <c r="C2163" s="20"/>
      <c r="D2163" s="49"/>
      <c r="E2163" s="20"/>
      <c r="F2163" s="20"/>
      <c r="G2163" s="20"/>
      <c r="H2163" s="9"/>
      <c r="I2163" s="20"/>
      <c r="J2163" s="20"/>
    </row>
    <row r="2164" spans="3:10" ht="12.75">
      <c r="C2164" s="20"/>
      <c r="D2164" s="49"/>
      <c r="E2164" s="20"/>
      <c r="F2164" s="20"/>
      <c r="G2164" s="20"/>
      <c r="H2164" s="9"/>
      <c r="I2164" s="20"/>
      <c r="J2164" s="20"/>
    </row>
    <row r="2165" spans="3:10" ht="12.75">
      <c r="C2165" s="20"/>
      <c r="D2165" s="49"/>
      <c r="E2165" s="20"/>
      <c r="F2165" s="20"/>
      <c r="G2165" s="20"/>
      <c r="H2165" s="9"/>
      <c r="I2165" s="20"/>
      <c r="J2165" s="20"/>
    </row>
    <row r="2166" spans="3:10" ht="12.75">
      <c r="C2166" s="20"/>
      <c r="D2166" s="49"/>
      <c r="E2166" s="20"/>
      <c r="F2166" s="20"/>
      <c r="G2166" s="20"/>
      <c r="H2166" s="9"/>
      <c r="I2166" s="20"/>
      <c r="J2166" s="20"/>
    </row>
    <row r="2167" spans="3:10" ht="12.75">
      <c r="C2167" s="20"/>
      <c r="D2167" s="49"/>
      <c r="E2167" s="20"/>
      <c r="F2167" s="20"/>
      <c r="G2167" s="20"/>
      <c r="H2167" s="9"/>
      <c r="I2167" s="20"/>
      <c r="J2167" s="20"/>
    </row>
    <row r="2168" spans="3:10" ht="12.75">
      <c r="C2168" s="20"/>
      <c r="D2168" s="49"/>
      <c r="E2168" s="20"/>
      <c r="F2168" s="20"/>
      <c r="G2168" s="20"/>
      <c r="H2168" s="9"/>
      <c r="I2168" s="20"/>
      <c r="J2168" s="20"/>
    </row>
    <row r="2169" spans="3:10" ht="12.75">
      <c r="C2169" s="20"/>
      <c r="D2169" s="49"/>
      <c r="E2169" s="20"/>
      <c r="F2169" s="20"/>
      <c r="G2169" s="20"/>
      <c r="H2169" s="9"/>
      <c r="I2169" s="20"/>
      <c r="J2169" s="20"/>
    </row>
    <row r="2170" spans="3:10" ht="12.75">
      <c r="C2170" s="20"/>
      <c r="D2170" s="49"/>
      <c r="E2170" s="20"/>
      <c r="F2170" s="20"/>
      <c r="G2170" s="20"/>
      <c r="H2170" s="9"/>
      <c r="I2170" s="20"/>
      <c r="J2170" s="20"/>
    </row>
    <row r="2171" spans="3:10" ht="12.75">
      <c r="C2171" s="20"/>
      <c r="D2171" s="49"/>
      <c r="E2171" s="20"/>
      <c r="F2171" s="20"/>
      <c r="G2171" s="20"/>
      <c r="H2171" s="9"/>
      <c r="I2171" s="20"/>
      <c r="J2171" s="20"/>
    </row>
    <row r="2172" spans="3:10" ht="12.75">
      <c r="C2172" s="20"/>
      <c r="D2172" s="49"/>
      <c r="E2172" s="20"/>
      <c r="F2172" s="20"/>
      <c r="G2172" s="20"/>
      <c r="H2172" s="9"/>
      <c r="I2172" s="20"/>
      <c r="J2172" s="20"/>
    </row>
    <row r="2173" spans="3:10" ht="12.75">
      <c r="C2173" s="20"/>
      <c r="D2173" s="49"/>
      <c r="E2173" s="20"/>
      <c r="F2173" s="20"/>
      <c r="G2173" s="20"/>
      <c r="H2173" s="9"/>
      <c r="I2173" s="20"/>
      <c r="J2173" s="20"/>
    </row>
    <row r="2174" spans="3:10" ht="12.75">
      <c r="C2174" s="20"/>
      <c r="D2174" s="49"/>
      <c r="E2174" s="20"/>
      <c r="F2174" s="20"/>
      <c r="G2174" s="20"/>
      <c r="H2174" s="9"/>
      <c r="I2174" s="20"/>
      <c r="J2174" s="20"/>
    </row>
    <row r="2175" spans="3:10" ht="12.75">
      <c r="C2175" s="20"/>
      <c r="D2175" s="49"/>
      <c r="E2175" s="20"/>
      <c r="F2175" s="20"/>
      <c r="G2175" s="20"/>
      <c r="H2175" s="9"/>
      <c r="I2175" s="20"/>
      <c r="J2175" s="20"/>
    </row>
    <row r="2176" spans="3:10" ht="12.75">
      <c r="C2176" s="20"/>
      <c r="D2176" s="49"/>
      <c r="E2176" s="20"/>
      <c r="F2176" s="20"/>
      <c r="G2176" s="20"/>
      <c r="H2176" s="9"/>
      <c r="I2176" s="20"/>
      <c r="J2176" s="20"/>
    </row>
    <row r="2177" spans="3:10" ht="12.75">
      <c r="C2177" s="20"/>
      <c r="D2177" s="49"/>
      <c r="E2177" s="20"/>
      <c r="F2177" s="20"/>
      <c r="G2177" s="20"/>
      <c r="H2177" s="9"/>
      <c r="I2177" s="20"/>
      <c r="J2177" s="20"/>
    </row>
    <row r="2178" spans="3:10" ht="12.75">
      <c r="C2178" s="20"/>
      <c r="D2178" s="49"/>
      <c r="E2178" s="20"/>
      <c r="F2178" s="20"/>
      <c r="G2178" s="20"/>
      <c r="H2178" s="9"/>
      <c r="I2178" s="20"/>
      <c r="J2178" s="20"/>
    </row>
    <row r="2179" spans="3:10" ht="12.75">
      <c r="C2179" s="20"/>
      <c r="D2179" s="49"/>
      <c r="E2179" s="20"/>
      <c r="F2179" s="20"/>
      <c r="G2179" s="20"/>
      <c r="H2179" s="9"/>
      <c r="I2179" s="20"/>
      <c r="J2179" s="20"/>
    </row>
    <row r="2180" spans="3:10" ht="12.75">
      <c r="C2180" s="20"/>
      <c r="D2180" s="49"/>
      <c r="E2180" s="20"/>
      <c r="F2180" s="20"/>
      <c r="G2180" s="20"/>
      <c r="H2180" s="9"/>
      <c r="I2180" s="20"/>
      <c r="J2180" s="20"/>
    </row>
    <row r="2181" spans="3:10" ht="12.75">
      <c r="C2181" s="20"/>
      <c r="D2181" s="49"/>
      <c r="E2181" s="20"/>
      <c r="F2181" s="20"/>
      <c r="G2181" s="20"/>
      <c r="H2181" s="9"/>
      <c r="I2181" s="20"/>
      <c r="J2181" s="20"/>
    </row>
    <row r="2182" spans="3:10" ht="12.75">
      <c r="C2182" s="20"/>
      <c r="D2182" s="49"/>
      <c r="E2182" s="20"/>
      <c r="F2182" s="20"/>
      <c r="G2182" s="20"/>
      <c r="H2182" s="9"/>
      <c r="I2182" s="20"/>
      <c r="J2182" s="20"/>
    </row>
    <row r="2183" spans="3:10" ht="12.75">
      <c r="C2183" s="20"/>
      <c r="D2183" s="49"/>
      <c r="E2183" s="20"/>
      <c r="F2183" s="20"/>
      <c r="G2183" s="20"/>
      <c r="H2183" s="9"/>
      <c r="I2183" s="20"/>
      <c r="J2183" s="20"/>
    </row>
    <row r="2184" spans="3:10" ht="12.75">
      <c r="C2184" s="20"/>
      <c r="D2184" s="49"/>
      <c r="E2184" s="20"/>
      <c r="F2184" s="20"/>
      <c r="G2184" s="20"/>
      <c r="H2184" s="9"/>
      <c r="I2184" s="20"/>
      <c r="J2184" s="20"/>
    </row>
    <row r="2185" spans="3:10" ht="12.75">
      <c r="C2185" s="20"/>
      <c r="D2185" s="49"/>
      <c r="E2185" s="20"/>
      <c r="F2185" s="20"/>
      <c r="G2185" s="20"/>
      <c r="H2185" s="9"/>
      <c r="I2185" s="20"/>
      <c r="J2185" s="20"/>
    </row>
    <row r="2186" spans="3:10" ht="12.75">
      <c r="C2186" s="20"/>
      <c r="D2186" s="49"/>
      <c r="E2186" s="20"/>
      <c r="F2186" s="20"/>
      <c r="G2186" s="20"/>
      <c r="H2186" s="9"/>
      <c r="I2186" s="20"/>
      <c r="J2186" s="20"/>
    </row>
    <row r="2187" spans="3:10" ht="12.75">
      <c r="C2187" s="20"/>
      <c r="D2187" s="49"/>
      <c r="E2187" s="20"/>
      <c r="F2187" s="20"/>
      <c r="G2187" s="20"/>
      <c r="H2187" s="9"/>
      <c r="I2187" s="20"/>
      <c r="J2187" s="20"/>
    </row>
    <row r="2188" spans="3:10" ht="12.75">
      <c r="C2188" s="20"/>
      <c r="D2188" s="49"/>
      <c r="E2188" s="20"/>
      <c r="F2188" s="20"/>
      <c r="G2188" s="20"/>
      <c r="H2188" s="9"/>
      <c r="I2188" s="20"/>
      <c r="J2188" s="20"/>
    </row>
    <row r="2189" spans="3:10" ht="12.75">
      <c r="C2189" s="20"/>
      <c r="D2189" s="49"/>
      <c r="E2189" s="20"/>
      <c r="F2189" s="20"/>
      <c r="G2189" s="20"/>
      <c r="H2189" s="9"/>
      <c r="I2189" s="20"/>
      <c r="J2189" s="20"/>
    </row>
    <row r="2190" spans="3:10" ht="12.75">
      <c r="C2190" s="20"/>
      <c r="D2190" s="49"/>
      <c r="E2190" s="20"/>
      <c r="F2190" s="20"/>
      <c r="G2190" s="20"/>
      <c r="H2190" s="9"/>
      <c r="I2190" s="20"/>
      <c r="J2190" s="20"/>
    </row>
    <row r="2191" spans="3:10" ht="12.75">
      <c r="C2191" s="20"/>
      <c r="D2191" s="49"/>
      <c r="E2191" s="20"/>
      <c r="F2191" s="20"/>
      <c r="G2191" s="20"/>
      <c r="H2191" s="9"/>
      <c r="I2191" s="20"/>
      <c r="J2191" s="20"/>
    </row>
    <row r="2192" spans="3:10" ht="12.75">
      <c r="C2192" s="20"/>
      <c r="D2192" s="49"/>
      <c r="E2192" s="20"/>
      <c r="F2192" s="20"/>
      <c r="G2192" s="20"/>
      <c r="H2192" s="9"/>
      <c r="I2192" s="20"/>
      <c r="J2192" s="20"/>
    </row>
    <row r="2193" spans="3:10" ht="12.75">
      <c r="C2193" s="20"/>
      <c r="D2193" s="49"/>
      <c r="E2193" s="20"/>
      <c r="F2193" s="20"/>
      <c r="G2193" s="20"/>
      <c r="H2193" s="9"/>
      <c r="I2193" s="20"/>
      <c r="J2193" s="20"/>
    </row>
    <row r="2194" spans="3:10" ht="12.75">
      <c r="C2194" s="20"/>
      <c r="D2194" s="49"/>
      <c r="E2194" s="20"/>
      <c r="F2194" s="20"/>
      <c r="G2194" s="20"/>
      <c r="H2194" s="9"/>
      <c r="I2194" s="20"/>
      <c r="J2194" s="20"/>
    </row>
    <row r="2195" spans="3:10" ht="12.75">
      <c r="C2195" s="20"/>
      <c r="D2195" s="49"/>
      <c r="E2195" s="20"/>
      <c r="F2195" s="20"/>
      <c r="G2195" s="20"/>
      <c r="H2195" s="9"/>
      <c r="I2195" s="20"/>
      <c r="J2195" s="20"/>
    </row>
    <row r="2196" spans="3:10" ht="12.75">
      <c r="C2196" s="20"/>
      <c r="D2196" s="49"/>
      <c r="E2196" s="20"/>
      <c r="F2196" s="20"/>
      <c r="G2196" s="20"/>
      <c r="H2196" s="9"/>
      <c r="I2196" s="20"/>
      <c r="J2196" s="20"/>
    </row>
    <row r="2197" spans="3:10" ht="12.75">
      <c r="C2197" s="20"/>
      <c r="D2197" s="49"/>
      <c r="E2197" s="20"/>
      <c r="F2197" s="20"/>
      <c r="G2197" s="20"/>
      <c r="H2197" s="9"/>
      <c r="I2197" s="20"/>
      <c r="J2197" s="20"/>
    </row>
    <row r="2198" spans="3:10" ht="12.75">
      <c r="C2198" s="20"/>
      <c r="D2198" s="49"/>
      <c r="E2198" s="20"/>
      <c r="F2198" s="20"/>
      <c r="G2198" s="20"/>
      <c r="H2198" s="9"/>
      <c r="I2198" s="20"/>
      <c r="J2198" s="20"/>
    </row>
    <row r="2199" spans="3:10" ht="12.75">
      <c r="C2199" s="20"/>
      <c r="D2199" s="49"/>
      <c r="E2199" s="20"/>
      <c r="F2199" s="20"/>
      <c r="G2199" s="20"/>
      <c r="H2199" s="9"/>
      <c r="I2199" s="20"/>
      <c r="J2199" s="20"/>
    </row>
    <row r="2200" spans="3:10" ht="12.75">
      <c r="C2200" s="20"/>
      <c r="D2200" s="49"/>
      <c r="E2200" s="20"/>
      <c r="F2200" s="20"/>
      <c r="G2200" s="20"/>
      <c r="H2200" s="9"/>
      <c r="I2200" s="20"/>
      <c r="J2200" s="20"/>
    </row>
    <row r="2201" spans="3:10" ht="12.75">
      <c r="C2201" s="20"/>
      <c r="D2201" s="49"/>
      <c r="E2201" s="20"/>
      <c r="F2201" s="20"/>
      <c r="G2201" s="20"/>
      <c r="H2201" s="9"/>
      <c r="I2201" s="20"/>
      <c r="J2201" s="20"/>
    </row>
    <row r="2202" spans="3:10" ht="12.75">
      <c r="C2202" s="20"/>
      <c r="D2202" s="49"/>
      <c r="E2202" s="20"/>
      <c r="F2202" s="20"/>
      <c r="G2202" s="20"/>
      <c r="H2202" s="9"/>
      <c r="I2202" s="20"/>
      <c r="J2202" s="20"/>
    </row>
    <row r="2203" spans="3:10" ht="12.75">
      <c r="C2203" s="20"/>
      <c r="D2203" s="49"/>
      <c r="E2203" s="20"/>
      <c r="F2203" s="20"/>
      <c r="G2203" s="20"/>
      <c r="H2203" s="9"/>
      <c r="I2203" s="20"/>
      <c r="J2203" s="20"/>
    </row>
    <row r="2204" spans="3:10" ht="12.75">
      <c r="C2204" s="20"/>
      <c r="D2204" s="49"/>
      <c r="E2204" s="20"/>
      <c r="F2204" s="20"/>
      <c r="G2204" s="20"/>
      <c r="H2204" s="9"/>
      <c r="I2204" s="20"/>
      <c r="J2204" s="20"/>
    </row>
    <row r="2205" spans="3:10" ht="12.75">
      <c r="C2205" s="20"/>
      <c r="D2205" s="49"/>
      <c r="E2205" s="20"/>
      <c r="F2205" s="20"/>
      <c r="G2205" s="20"/>
      <c r="H2205" s="9"/>
      <c r="I2205" s="20"/>
      <c r="J2205" s="20"/>
    </row>
    <row r="2206" spans="3:10" ht="12.75">
      <c r="C2206" s="20"/>
      <c r="D2206" s="49"/>
      <c r="E2206" s="20"/>
      <c r="F2206" s="20"/>
      <c r="G2206" s="20"/>
      <c r="H2206" s="9"/>
      <c r="I2206" s="20"/>
      <c r="J2206" s="20"/>
    </row>
    <row r="2207" spans="3:10" ht="12.75">
      <c r="C2207" s="20"/>
      <c r="D2207" s="49"/>
      <c r="E2207" s="20"/>
      <c r="F2207" s="20"/>
      <c r="G2207" s="20"/>
      <c r="H2207" s="9"/>
      <c r="I2207" s="20"/>
      <c r="J2207" s="20"/>
    </row>
    <row r="2208" spans="3:10" ht="12.75">
      <c r="C2208" s="20"/>
      <c r="D2208" s="49"/>
      <c r="E2208" s="20"/>
      <c r="F2208" s="20"/>
      <c r="G2208" s="20"/>
      <c r="H2208" s="9"/>
      <c r="I2208" s="20"/>
      <c r="J2208" s="20"/>
    </row>
    <row r="2209" spans="3:10" ht="12.75">
      <c r="C2209" s="20"/>
      <c r="D2209" s="49"/>
      <c r="E2209" s="20"/>
      <c r="F2209" s="20"/>
      <c r="G2209" s="20"/>
      <c r="H2209" s="9"/>
      <c r="I2209" s="20"/>
      <c r="J2209" s="20"/>
    </row>
    <row r="2210" spans="3:10" ht="12.75">
      <c r="C2210" s="20"/>
      <c r="D2210" s="49"/>
      <c r="E2210" s="20"/>
      <c r="F2210" s="20"/>
      <c r="G2210" s="20"/>
      <c r="H2210" s="9"/>
      <c r="I2210" s="20"/>
      <c r="J2210" s="20"/>
    </row>
    <row r="2211" spans="3:10" ht="12.75">
      <c r="C2211" s="20"/>
      <c r="D2211" s="49"/>
      <c r="E2211" s="20"/>
      <c r="F2211" s="20"/>
      <c r="G2211" s="20"/>
      <c r="H2211" s="9"/>
      <c r="I2211" s="20"/>
      <c r="J2211" s="20"/>
    </row>
    <row r="2212" spans="3:10" ht="12.75">
      <c r="C2212" s="20"/>
      <c r="D2212" s="49"/>
      <c r="E2212" s="20"/>
      <c r="F2212" s="20"/>
      <c r="G2212" s="20"/>
      <c r="H2212" s="9"/>
      <c r="I2212" s="20"/>
      <c r="J2212" s="20"/>
    </row>
    <row r="2213" spans="3:10" ht="12.75">
      <c r="C2213" s="20"/>
      <c r="D2213" s="49"/>
      <c r="E2213" s="20"/>
      <c r="F2213" s="20"/>
      <c r="G2213" s="20"/>
      <c r="H2213" s="9"/>
      <c r="I2213" s="20"/>
      <c r="J2213" s="20"/>
    </row>
    <row r="2214" spans="3:10" ht="12.75">
      <c r="C2214" s="20"/>
      <c r="D2214" s="49"/>
      <c r="E2214" s="20"/>
      <c r="F2214" s="20"/>
      <c r="G2214" s="20"/>
      <c r="H2214" s="9"/>
      <c r="I2214" s="20"/>
      <c r="J2214" s="20"/>
    </row>
    <row r="2215" spans="3:10" ht="12.75">
      <c r="C2215" s="20"/>
      <c r="D2215" s="49"/>
      <c r="E2215" s="20"/>
      <c r="F2215" s="20"/>
      <c r="G2215" s="20"/>
      <c r="H2215" s="9"/>
      <c r="I2215" s="20"/>
      <c r="J2215" s="20"/>
    </row>
    <row r="2216" spans="3:10" ht="12.75">
      <c r="C2216" s="20"/>
      <c r="D2216" s="49"/>
      <c r="E2216" s="20"/>
      <c r="F2216" s="20"/>
      <c r="G2216" s="20"/>
      <c r="H2216" s="9"/>
      <c r="I2216" s="20"/>
      <c r="J2216" s="20"/>
    </row>
    <row r="2217" spans="3:10" ht="12.75">
      <c r="C2217" s="20"/>
      <c r="D2217" s="49"/>
      <c r="E2217" s="20"/>
      <c r="F2217" s="20"/>
      <c r="G2217" s="20"/>
      <c r="H2217" s="9"/>
      <c r="I2217" s="20"/>
      <c r="J2217" s="20"/>
    </row>
    <row r="2218" spans="3:10" ht="12.75">
      <c r="C2218" s="20"/>
      <c r="D2218" s="49"/>
      <c r="E2218" s="20"/>
      <c r="F2218" s="20"/>
      <c r="G2218" s="20"/>
      <c r="H2218" s="9"/>
      <c r="I2218" s="20"/>
      <c r="J2218" s="20"/>
    </row>
    <row r="2219" spans="3:10" ht="12.75">
      <c r="C2219" s="20"/>
      <c r="D2219" s="49"/>
      <c r="E2219" s="20"/>
      <c r="F2219" s="20"/>
      <c r="G2219" s="20"/>
      <c r="H2219" s="9"/>
      <c r="I2219" s="20"/>
      <c r="J2219" s="20"/>
    </row>
    <row r="2220" spans="3:10" ht="12.75">
      <c r="C2220" s="20"/>
      <c r="D2220" s="49"/>
      <c r="E2220" s="20"/>
      <c r="F2220" s="20"/>
      <c r="G2220" s="20"/>
      <c r="H2220" s="9"/>
      <c r="I2220" s="20"/>
      <c r="J2220" s="20"/>
    </row>
    <row r="2221" spans="3:10" ht="12.75">
      <c r="C2221" s="20"/>
      <c r="D2221" s="49"/>
      <c r="E2221" s="20"/>
      <c r="F2221" s="20"/>
      <c r="G2221" s="20"/>
      <c r="H2221" s="9"/>
      <c r="I2221" s="20"/>
      <c r="J2221" s="20"/>
    </row>
    <row r="2222" spans="3:10" ht="12.75">
      <c r="C2222" s="20"/>
      <c r="D2222" s="49"/>
      <c r="E2222" s="20"/>
      <c r="F2222" s="20"/>
      <c r="G2222" s="20"/>
      <c r="H2222" s="9"/>
      <c r="I2222" s="20"/>
      <c r="J2222" s="20"/>
    </row>
    <row r="2223" spans="3:10" ht="12.75">
      <c r="C2223" s="20"/>
      <c r="D2223" s="49"/>
      <c r="E2223" s="20"/>
      <c r="F2223" s="20"/>
      <c r="G2223" s="20"/>
      <c r="H2223" s="9"/>
      <c r="I2223" s="20"/>
      <c r="J2223" s="20"/>
    </row>
    <row r="2224" spans="3:10" ht="12.75">
      <c r="C2224" s="20"/>
      <c r="D2224" s="49"/>
      <c r="E2224" s="20"/>
      <c r="F2224" s="20"/>
      <c r="G2224" s="20"/>
      <c r="H2224" s="9"/>
      <c r="I2224" s="20"/>
      <c r="J2224" s="20"/>
    </row>
    <row r="2225" spans="3:10" ht="12.75">
      <c r="C2225" s="20"/>
      <c r="D2225" s="49"/>
      <c r="E2225" s="20"/>
      <c r="F2225" s="20"/>
      <c r="G2225" s="20"/>
      <c r="H2225" s="9"/>
      <c r="I2225" s="20"/>
      <c r="J2225" s="20"/>
    </row>
    <row r="2226" spans="3:10" ht="12.75">
      <c r="C2226" s="20"/>
      <c r="D2226" s="49"/>
      <c r="E2226" s="20"/>
      <c r="F2226" s="20"/>
      <c r="G2226" s="20"/>
      <c r="H2226" s="9"/>
      <c r="I2226" s="20"/>
      <c r="J2226" s="20"/>
    </row>
    <row r="2227" spans="3:10" ht="12.75">
      <c r="C2227" s="20"/>
      <c r="D2227" s="49"/>
      <c r="E2227" s="20"/>
      <c r="F2227" s="20"/>
      <c r="G2227" s="20"/>
      <c r="H2227" s="9"/>
      <c r="I2227" s="20"/>
      <c r="J2227" s="20"/>
    </row>
    <row r="2228" spans="3:10" ht="12.75">
      <c r="C2228" s="20"/>
      <c r="D2228" s="49"/>
      <c r="E2228" s="20"/>
      <c r="F2228" s="20"/>
      <c r="G2228" s="20"/>
      <c r="H2228" s="9"/>
      <c r="I2228" s="20"/>
      <c r="J2228" s="20"/>
    </row>
    <row r="2229" spans="3:10" ht="12.75">
      <c r="C2229" s="20"/>
      <c r="D2229" s="49"/>
      <c r="E2229" s="20"/>
      <c r="F2229" s="20"/>
      <c r="G2229" s="20"/>
      <c r="H2229" s="9"/>
      <c r="I2229" s="20"/>
      <c r="J2229" s="20"/>
    </row>
    <row r="2230" spans="3:10" ht="12.75">
      <c r="C2230" s="20"/>
      <c r="D2230" s="49"/>
      <c r="E2230" s="20"/>
      <c r="F2230" s="20"/>
      <c r="G2230" s="20"/>
      <c r="H2230" s="9"/>
      <c r="I2230" s="20"/>
      <c r="J2230" s="20"/>
    </row>
    <row r="2231" spans="3:10" ht="12.75">
      <c r="C2231" s="20"/>
      <c r="D2231" s="49"/>
      <c r="E2231" s="20"/>
      <c r="F2231" s="20"/>
      <c r="G2231" s="20"/>
      <c r="H2231" s="9"/>
      <c r="I2231" s="20"/>
      <c r="J2231" s="20"/>
    </row>
    <row r="2232" spans="3:10" ht="12.75">
      <c r="C2232" s="20"/>
      <c r="D2232" s="49"/>
      <c r="E2232" s="20"/>
      <c r="F2232" s="20"/>
      <c r="G2232" s="20"/>
      <c r="H2232" s="9"/>
      <c r="I2232" s="20"/>
      <c r="J2232" s="20"/>
    </row>
    <row r="2233" spans="3:10" ht="12.75">
      <c r="C2233" s="20"/>
      <c r="D2233" s="49"/>
      <c r="E2233" s="20"/>
      <c r="F2233" s="20"/>
      <c r="G2233" s="20"/>
      <c r="H2233" s="9"/>
      <c r="I2233" s="20"/>
      <c r="J2233" s="20"/>
    </row>
    <row r="2234" spans="3:10" ht="12.75">
      <c r="C2234" s="20"/>
      <c r="D2234" s="49"/>
      <c r="E2234" s="20"/>
      <c r="F2234" s="20"/>
      <c r="G2234" s="20"/>
      <c r="H2234" s="9"/>
      <c r="I2234" s="20"/>
      <c r="J2234" s="20"/>
    </row>
    <row r="2235" spans="3:10" ht="12.75">
      <c r="C2235" s="20"/>
      <c r="D2235" s="49"/>
      <c r="E2235" s="20"/>
      <c r="F2235" s="20"/>
      <c r="G2235" s="20"/>
      <c r="H2235" s="9"/>
      <c r="I2235" s="20"/>
      <c r="J2235" s="20"/>
    </row>
    <row r="2236" spans="3:10" ht="12.75">
      <c r="C2236" s="20"/>
      <c r="D2236" s="49"/>
      <c r="E2236" s="20"/>
      <c r="F2236" s="20"/>
      <c r="G2236" s="20"/>
      <c r="H2236" s="9"/>
      <c r="I2236" s="20"/>
      <c r="J2236" s="20"/>
    </row>
    <row r="2237" spans="3:10" ht="12.75">
      <c r="C2237" s="20"/>
      <c r="D2237" s="49"/>
      <c r="E2237" s="20"/>
      <c r="F2237" s="20"/>
      <c r="G2237" s="20"/>
      <c r="H2237" s="9"/>
      <c r="I2237" s="20"/>
      <c r="J2237" s="20"/>
    </row>
    <row r="2238" spans="3:10" ht="12.75">
      <c r="C2238" s="20"/>
      <c r="D2238" s="49"/>
      <c r="E2238" s="20"/>
      <c r="F2238" s="20"/>
      <c r="G2238" s="20"/>
      <c r="H2238" s="9"/>
      <c r="I2238" s="20"/>
      <c r="J2238" s="20"/>
    </row>
    <row r="2239" spans="3:10" ht="12.75">
      <c r="C2239" s="20"/>
      <c r="D2239" s="49"/>
      <c r="E2239" s="20"/>
      <c r="F2239" s="20"/>
      <c r="G2239" s="20"/>
      <c r="H2239" s="9"/>
      <c r="I2239" s="20"/>
      <c r="J2239" s="20"/>
    </row>
    <row r="2240" spans="3:10" ht="12.75">
      <c r="C2240" s="20"/>
      <c r="D2240" s="49"/>
      <c r="E2240" s="20"/>
      <c r="F2240" s="20"/>
      <c r="G2240" s="20"/>
      <c r="H2240" s="9"/>
      <c r="I2240" s="20"/>
      <c r="J2240" s="20"/>
    </row>
    <row r="2241" spans="3:10" ht="12.75">
      <c r="C2241" s="20"/>
      <c r="D2241" s="49"/>
      <c r="E2241" s="20"/>
      <c r="F2241" s="20"/>
      <c r="G2241" s="20"/>
      <c r="H2241" s="9"/>
      <c r="I2241" s="20"/>
      <c r="J2241" s="20"/>
    </row>
    <row r="2242" spans="3:10" ht="12.75">
      <c r="C2242" s="20"/>
      <c r="D2242" s="49"/>
      <c r="E2242" s="20"/>
      <c r="F2242" s="20"/>
      <c r="G2242" s="20"/>
      <c r="H2242" s="9"/>
      <c r="I2242" s="20"/>
      <c r="J2242" s="20"/>
    </row>
    <row r="2243" spans="3:10" ht="12.75">
      <c r="C2243" s="20"/>
      <c r="D2243" s="49"/>
      <c r="E2243" s="20"/>
      <c r="F2243" s="20"/>
      <c r="G2243" s="20"/>
      <c r="H2243" s="9"/>
      <c r="I2243" s="20"/>
      <c r="J2243" s="20"/>
    </row>
    <row r="2244" spans="3:10" ht="12.75">
      <c r="C2244" s="20"/>
      <c r="D2244" s="49"/>
      <c r="E2244" s="20"/>
      <c r="F2244" s="20"/>
      <c r="G2244" s="20"/>
      <c r="H2244" s="9"/>
      <c r="I2244" s="20"/>
      <c r="J2244" s="20"/>
    </row>
    <row r="2245" spans="3:10" ht="12.75">
      <c r="C2245" s="20"/>
      <c r="D2245" s="49"/>
      <c r="E2245" s="20"/>
      <c r="F2245" s="20"/>
      <c r="G2245" s="20"/>
      <c r="H2245" s="9"/>
      <c r="I2245" s="20"/>
      <c r="J2245" s="20"/>
    </row>
    <row r="2246" spans="3:10" ht="12.75">
      <c r="C2246" s="20"/>
      <c r="D2246" s="49"/>
      <c r="E2246" s="20"/>
      <c r="F2246" s="20"/>
      <c r="G2246" s="20"/>
      <c r="H2246" s="9"/>
      <c r="I2246" s="20"/>
      <c r="J2246" s="20"/>
    </row>
    <row r="2247" spans="3:10" ht="12.75">
      <c r="C2247" s="20"/>
      <c r="D2247" s="49"/>
      <c r="E2247" s="20"/>
      <c r="F2247" s="20"/>
      <c r="G2247" s="20"/>
      <c r="H2247" s="9"/>
      <c r="I2247" s="20"/>
      <c r="J2247" s="20"/>
    </row>
    <row r="2248" spans="3:10" ht="12.75">
      <c r="C2248" s="20"/>
      <c r="D2248" s="49"/>
      <c r="E2248" s="20"/>
      <c r="F2248" s="20"/>
      <c r="G2248" s="20"/>
      <c r="H2248" s="9"/>
      <c r="I2248" s="20"/>
      <c r="J2248" s="20"/>
    </row>
    <row r="2249" spans="3:10" ht="12.75">
      <c r="C2249" s="20"/>
      <c r="D2249" s="49"/>
      <c r="E2249" s="20"/>
      <c r="F2249" s="20"/>
      <c r="G2249" s="20"/>
      <c r="H2249" s="9"/>
      <c r="I2249" s="20"/>
      <c r="J2249" s="20"/>
    </row>
    <row r="2250" spans="4:11" s="20" customFormat="1" ht="12.75">
      <c r="D2250" s="49"/>
      <c r="H2250" s="9"/>
      <c r="K2250" s="21"/>
    </row>
    <row r="2251" spans="4:11" s="20" customFormat="1" ht="12.75">
      <c r="D2251" s="49"/>
      <c r="H2251" s="9"/>
      <c r="K2251" s="21"/>
    </row>
    <row r="2252" spans="4:11" s="20" customFormat="1" ht="12.75">
      <c r="D2252" s="49"/>
      <c r="H2252" s="9"/>
      <c r="K2252" s="21"/>
    </row>
    <row r="2253" spans="4:11" s="20" customFormat="1" ht="12.75">
      <c r="D2253" s="49"/>
      <c r="H2253" s="9"/>
      <c r="K2253" s="21"/>
    </row>
    <row r="2254" spans="4:11" s="20" customFormat="1" ht="12.75">
      <c r="D2254" s="49"/>
      <c r="H2254" s="9"/>
      <c r="K2254" s="21"/>
    </row>
    <row r="2255" spans="4:11" s="20" customFormat="1" ht="12.75">
      <c r="D2255" s="49"/>
      <c r="H2255" s="9"/>
      <c r="K2255" s="21"/>
    </row>
    <row r="2256" spans="4:11" s="20" customFormat="1" ht="12.75">
      <c r="D2256" s="49"/>
      <c r="H2256" s="9"/>
      <c r="K2256" s="21"/>
    </row>
    <row r="2257" spans="4:11" s="20" customFormat="1" ht="12.75">
      <c r="D2257" s="49"/>
      <c r="H2257" s="9"/>
      <c r="K2257" s="21"/>
    </row>
    <row r="2258" spans="4:11" s="20" customFormat="1" ht="12.75">
      <c r="D2258" s="49"/>
      <c r="H2258" s="9"/>
      <c r="K2258" s="21"/>
    </row>
    <row r="2259" spans="4:11" s="20" customFormat="1" ht="12.75">
      <c r="D2259" s="49"/>
      <c r="H2259" s="9"/>
      <c r="K2259" s="21"/>
    </row>
    <row r="2260" spans="4:11" s="20" customFormat="1" ht="12.75">
      <c r="D2260" s="49"/>
      <c r="H2260" s="9"/>
      <c r="K2260" s="21"/>
    </row>
    <row r="2261" spans="4:11" s="20" customFormat="1" ht="12.75">
      <c r="D2261" s="49"/>
      <c r="H2261" s="9"/>
      <c r="K2261" s="21"/>
    </row>
    <row r="2262" spans="4:11" s="20" customFormat="1" ht="12.75">
      <c r="D2262" s="49"/>
      <c r="H2262" s="9"/>
      <c r="K2262" s="21"/>
    </row>
    <row r="2263" spans="4:11" s="20" customFormat="1" ht="12.75">
      <c r="D2263" s="49"/>
      <c r="H2263" s="9"/>
      <c r="K2263" s="21"/>
    </row>
    <row r="2264" spans="4:11" s="20" customFormat="1" ht="12.75">
      <c r="D2264" s="49"/>
      <c r="H2264" s="9"/>
      <c r="K2264" s="21"/>
    </row>
    <row r="2265" spans="4:11" s="20" customFormat="1" ht="12.75">
      <c r="D2265" s="49"/>
      <c r="H2265" s="9"/>
      <c r="K2265" s="21"/>
    </row>
    <row r="2266" spans="4:11" s="20" customFormat="1" ht="12.75">
      <c r="D2266" s="49"/>
      <c r="H2266" s="9"/>
      <c r="K2266" s="21"/>
    </row>
    <row r="2267" spans="4:11" s="20" customFormat="1" ht="12.75">
      <c r="D2267" s="49"/>
      <c r="H2267" s="9"/>
      <c r="K2267" s="21"/>
    </row>
    <row r="2268" spans="4:11" s="20" customFormat="1" ht="12.75">
      <c r="D2268" s="49"/>
      <c r="H2268" s="9"/>
      <c r="K2268" s="21"/>
    </row>
    <row r="2269" spans="4:11" s="20" customFormat="1" ht="12.75">
      <c r="D2269" s="49"/>
      <c r="H2269" s="9"/>
      <c r="K2269" s="21"/>
    </row>
    <row r="2270" spans="4:11" s="20" customFormat="1" ht="12.75">
      <c r="D2270" s="49"/>
      <c r="H2270" s="9"/>
      <c r="K2270" s="21"/>
    </row>
    <row r="2271" spans="4:11" s="20" customFormat="1" ht="12.75">
      <c r="D2271" s="49"/>
      <c r="H2271" s="9"/>
      <c r="K2271" s="21"/>
    </row>
    <row r="2272" spans="4:11" s="20" customFormat="1" ht="12.75">
      <c r="D2272" s="49"/>
      <c r="H2272" s="9"/>
      <c r="K2272" s="21"/>
    </row>
    <row r="2273" spans="4:11" s="20" customFormat="1" ht="12.75">
      <c r="D2273" s="49"/>
      <c r="H2273" s="9"/>
      <c r="K2273" s="21"/>
    </row>
    <row r="2274" spans="4:11" s="20" customFormat="1" ht="12.75">
      <c r="D2274" s="49"/>
      <c r="H2274" s="9"/>
      <c r="K2274" s="21"/>
    </row>
    <row r="2275" spans="4:11" s="20" customFormat="1" ht="12.75">
      <c r="D2275" s="49"/>
      <c r="H2275" s="9"/>
      <c r="K2275" s="21"/>
    </row>
    <row r="2276" spans="4:11" s="20" customFormat="1" ht="12.75">
      <c r="D2276" s="49"/>
      <c r="H2276" s="9"/>
      <c r="K2276" s="21"/>
    </row>
    <row r="2277" spans="4:11" s="20" customFormat="1" ht="12.75">
      <c r="D2277" s="49"/>
      <c r="H2277" s="9"/>
      <c r="K2277" s="21"/>
    </row>
    <row r="2278" spans="4:11" s="20" customFormat="1" ht="12.75">
      <c r="D2278" s="49"/>
      <c r="H2278" s="9"/>
      <c r="K2278" s="21"/>
    </row>
    <row r="2279" spans="4:11" s="20" customFormat="1" ht="12.75">
      <c r="D2279" s="49"/>
      <c r="H2279" s="9"/>
      <c r="K2279" s="21"/>
    </row>
    <row r="2280" spans="4:11" s="20" customFormat="1" ht="12.75">
      <c r="D2280" s="49"/>
      <c r="H2280" s="9"/>
      <c r="K2280" s="21"/>
    </row>
    <row r="2281" spans="4:11" s="20" customFormat="1" ht="12.75">
      <c r="D2281" s="49"/>
      <c r="H2281" s="9"/>
      <c r="K2281" s="21"/>
    </row>
    <row r="2282" spans="4:11" s="20" customFormat="1" ht="12.75">
      <c r="D2282" s="49"/>
      <c r="H2282" s="9"/>
      <c r="K2282" s="21"/>
    </row>
    <row r="2283" spans="4:11" s="20" customFormat="1" ht="12.75">
      <c r="D2283" s="49"/>
      <c r="H2283" s="9"/>
      <c r="K2283" s="21"/>
    </row>
    <row r="2284" spans="4:11" s="20" customFormat="1" ht="12.75">
      <c r="D2284" s="49"/>
      <c r="H2284" s="9"/>
      <c r="K2284" s="21"/>
    </row>
    <row r="2285" spans="4:11" s="20" customFormat="1" ht="12.75">
      <c r="D2285" s="49"/>
      <c r="H2285" s="9"/>
      <c r="K2285" s="21"/>
    </row>
    <row r="2286" spans="4:11" s="20" customFormat="1" ht="12.75">
      <c r="D2286" s="49"/>
      <c r="H2286" s="9"/>
      <c r="K2286" s="21"/>
    </row>
    <row r="2287" spans="4:11" s="20" customFormat="1" ht="12.75">
      <c r="D2287" s="49"/>
      <c r="H2287" s="9"/>
      <c r="K2287" s="21"/>
    </row>
    <row r="2288" spans="4:11" s="20" customFormat="1" ht="12.75">
      <c r="D2288" s="49"/>
      <c r="H2288" s="9"/>
      <c r="K2288" s="21"/>
    </row>
    <row r="2289" spans="4:11" s="20" customFormat="1" ht="12.75">
      <c r="D2289" s="49"/>
      <c r="H2289" s="9"/>
      <c r="K2289" s="21"/>
    </row>
    <row r="2290" spans="4:11" s="20" customFormat="1" ht="12.75">
      <c r="D2290" s="49"/>
      <c r="H2290" s="9"/>
      <c r="K2290" s="21"/>
    </row>
    <row r="2291" spans="4:11" s="20" customFormat="1" ht="12.75">
      <c r="D2291" s="49"/>
      <c r="H2291" s="9"/>
      <c r="K2291" s="21"/>
    </row>
    <row r="2292" spans="4:11" s="20" customFormat="1" ht="12.75">
      <c r="D2292" s="49"/>
      <c r="H2292" s="9"/>
      <c r="K2292" s="21"/>
    </row>
    <row r="2293" spans="4:11" s="20" customFormat="1" ht="12.75">
      <c r="D2293" s="49"/>
      <c r="H2293" s="9"/>
      <c r="K2293" s="21"/>
    </row>
    <row r="2294" spans="4:11" s="20" customFormat="1" ht="12.75">
      <c r="D2294" s="49"/>
      <c r="H2294" s="9"/>
      <c r="K2294" s="21"/>
    </row>
    <row r="2295" spans="4:11" s="20" customFormat="1" ht="12.75">
      <c r="D2295" s="49"/>
      <c r="H2295" s="9"/>
      <c r="K2295" s="21"/>
    </row>
    <row r="2296" spans="4:11" s="20" customFormat="1" ht="12.75">
      <c r="D2296" s="49"/>
      <c r="H2296" s="9"/>
      <c r="K2296" s="21"/>
    </row>
    <row r="2297" spans="4:11" s="20" customFormat="1" ht="12.75">
      <c r="D2297" s="49"/>
      <c r="H2297" s="9"/>
      <c r="K2297" s="21"/>
    </row>
    <row r="2298" spans="4:11" s="20" customFormat="1" ht="12.75">
      <c r="D2298" s="49"/>
      <c r="H2298" s="9"/>
      <c r="K2298" s="21"/>
    </row>
    <row r="2299" spans="4:11" s="20" customFormat="1" ht="12.75">
      <c r="D2299" s="49"/>
      <c r="H2299" s="9"/>
      <c r="K2299" s="21"/>
    </row>
    <row r="2300" spans="4:11" s="20" customFormat="1" ht="12.75">
      <c r="D2300" s="49"/>
      <c r="H2300" s="9"/>
      <c r="K2300" s="21"/>
    </row>
    <row r="2301" spans="4:11" s="20" customFormat="1" ht="12.75">
      <c r="D2301" s="49"/>
      <c r="H2301" s="9"/>
      <c r="K2301" s="21"/>
    </row>
    <row r="2302" spans="4:11" s="20" customFormat="1" ht="12.75">
      <c r="D2302" s="49"/>
      <c r="H2302" s="9"/>
      <c r="K2302" s="21"/>
    </row>
    <row r="2303" spans="4:11" s="20" customFormat="1" ht="12.75">
      <c r="D2303" s="49"/>
      <c r="H2303" s="9"/>
      <c r="K2303" s="21"/>
    </row>
    <row r="2304" spans="4:11" s="20" customFormat="1" ht="12.75">
      <c r="D2304" s="49"/>
      <c r="H2304" s="9"/>
      <c r="K2304" s="21"/>
    </row>
    <row r="2305" spans="4:11" s="20" customFormat="1" ht="12.75">
      <c r="D2305" s="49"/>
      <c r="H2305" s="9"/>
      <c r="K2305" s="21"/>
    </row>
    <row r="2306" spans="4:11" s="20" customFormat="1" ht="12.75">
      <c r="D2306" s="49"/>
      <c r="H2306" s="9"/>
      <c r="K2306" s="21"/>
    </row>
    <row r="2307" spans="4:11" s="20" customFormat="1" ht="12.75">
      <c r="D2307" s="49"/>
      <c r="H2307" s="9"/>
      <c r="K2307" s="21"/>
    </row>
    <row r="2308" spans="4:11" s="20" customFormat="1" ht="12.75">
      <c r="D2308" s="49"/>
      <c r="H2308" s="9"/>
      <c r="K2308" s="21"/>
    </row>
    <row r="2309" spans="4:11" s="20" customFormat="1" ht="12.75">
      <c r="D2309" s="49"/>
      <c r="H2309" s="9"/>
      <c r="K2309" s="21"/>
    </row>
    <row r="2310" spans="4:11" s="20" customFormat="1" ht="12.75">
      <c r="D2310" s="49"/>
      <c r="H2310" s="9"/>
      <c r="K2310" s="21"/>
    </row>
    <row r="2311" spans="4:11" s="20" customFormat="1" ht="12.75">
      <c r="D2311" s="49"/>
      <c r="H2311" s="9"/>
      <c r="K2311" s="21"/>
    </row>
    <row r="2312" spans="4:11" s="20" customFormat="1" ht="12.75">
      <c r="D2312" s="49"/>
      <c r="H2312" s="9"/>
      <c r="K2312" s="21"/>
    </row>
    <row r="2313" spans="4:11" s="20" customFormat="1" ht="12.75">
      <c r="D2313" s="49"/>
      <c r="H2313" s="9"/>
      <c r="K2313" s="21"/>
    </row>
    <row r="2314" spans="4:11" s="20" customFormat="1" ht="12.75">
      <c r="D2314" s="49"/>
      <c r="H2314" s="9"/>
      <c r="K2314" s="21"/>
    </row>
    <row r="2315" spans="4:11" s="20" customFormat="1" ht="12.75">
      <c r="D2315" s="49"/>
      <c r="H2315" s="9"/>
      <c r="K2315" s="21"/>
    </row>
    <row r="2316" spans="4:11" s="20" customFormat="1" ht="12.75">
      <c r="D2316" s="49"/>
      <c r="H2316" s="9"/>
      <c r="K2316" s="21"/>
    </row>
    <row r="2317" spans="4:11" s="20" customFormat="1" ht="12.75">
      <c r="D2317" s="49"/>
      <c r="H2317" s="9"/>
      <c r="K2317" s="21"/>
    </row>
    <row r="2318" spans="4:11" s="20" customFormat="1" ht="12.75">
      <c r="D2318" s="49"/>
      <c r="H2318" s="9"/>
      <c r="K2318" s="21"/>
    </row>
    <row r="2319" spans="4:11" s="20" customFormat="1" ht="12.75">
      <c r="D2319" s="49"/>
      <c r="H2319" s="9"/>
      <c r="K2319" s="21"/>
    </row>
    <row r="2320" spans="4:11" s="20" customFormat="1" ht="12.75">
      <c r="D2320" s="49"/>
      <c r="H2320" s="9"/>
      <c r="K2320" s="21"/>
    </row>
    <row r="2321" spans="4:11" s="20" customFormat="1" ht="12.75">
      <c r="D2321" s="49"/>
      <c r="H2321" s="9"/>
      <c r="K2321" s="21"/>
    </row>
    <row r="2322" spans="4:11" s="20" customFormat="1" ht="12.75">
      <c r="D2322" s="49"/>
      <c r="H2322" s="9"/>
      <c r="K2322" s="21"/>
    </row>
    <row r="2323" spans="4:11" s="20" customFormat="1" ht="12.75">
      <c r="D2323" s="49"/>
      <c r="H2323" s="9"/>
      <c r="K2323" s="21"/>
    </row>
    <row r="2324" spans="4:11" s="20" customFormat="1" ht="12.75">
      <c r="D2324" s="49"/>
      <c r="H2324" s="9"/>
      <c r="K2324" s="21"/>
    </row>
    <row r="2325" spans="4:11" s="20" customFormat="1" ht="12.75">
      <c r="D2325" s="49"/>
      <c r="H2325" s="9"/>
      <c r="K2325" s="21"/>
    </row>
    <row r="2326" spans="4:11" s="20" customFormat="1" ht="12.75">
      <c r="D2326" s="49"/>
      <c r="H2326" s="9"/>
      <c r="K2326" s="21"/>
    </row>
    <row r="2327" spans="4:11" s="20" customFormat="1" ht="12.75">
      <c r="D2327" s="49"/>
      <c r="H2327" s="9"/>
      <c r="K2327" s="21"/>
    </row>
    <row r="2328" spans="4:11" s="20" customFormat="1" ht="12.75">
      <c r="D2328" s="49"/>
      <c r="H2328" s="9"/>
      <c r="K2328" s="21"/>
    </row>
    <row r="2329" spans="4:11" s="20" customFormat="1" ht="12.75">
      <c r="D2329" s="49"/>
      <c r="H2329" s="9"/>
      <c r="K2329" s="21"/>
    </row>
    <row r="2330" spans="4:11" s="20" customFormat="1" ht="12.75">
      <c r="D2330" s="49"/>
      <c r="H2330" s="9"/>
      <c r="K2330" s="21"/>
    </row>
    <row r="2331" spans="4:11" s="20" customFormat="1" ht="12.75">
      <c r="D2331" s="49"/>
      <c r="H2331" s="9"/>
      <c r="K2331" s="21"/>
    </row>
    <row r="2332" spans="4:11" s="20" customFormat="1" ht="12.75">
      <c r="D2332" s="49"/>
      <c r="H2332" s="9"/>
      <c r="K2332" s="21"/>
    </row>
    <row r="2333" spans="4:11" s="20" customFormat="1" ht="12.75">
      <c r="D2333" s="49"/>
      <c r="H2333" s="9"/>
      <c r="K2333" s="21"/>
    </row>
    <row r="2334" spans="4:11" s="20" customFormat="1" ht="12.75">
      <c r="D2334" s="49"/>
      <c r="H2334" s="9"/>
      <c r="K2334" s="21"/>
    </row>
    <row r="2335" spans="4:11" s="20" customFormat="1" ht="12.75">
      <c r="D2335" s="49"/>
      <c r="H2335" s="9"/>
      <c r="K2335" s="21"/>
    </row>
    <row r="2336" spans="4:11" s="20" customFormat="1" ht="12.75">
      <c r="D2336" s="49"/>
      <c r="H2336" s="9"/>
      <c r="K2336" s="21"/>
    </row>
    <row r="2337" spans="4:11" s="20" customFormat="1" ht="12.75">
      <c r="D2337" s="49"/>
      <c r="H2337" s="9"/>
      <c r="K2337" s="21"/>
    </row>
    <row r="2338" spans="4:11" s="20" customFormat="1" ht="12.75">
      <c r="D2338" s="49"/>
      <c r="H2338" s="9"/>
      <c r="K2338" s="21"/>
    </row>
    <row r="2339" spans="4:11" s="20" customFormat="1" ht="12.75">
      <c r="D2339" s="49"/>
      <c r="H2339" s="9"/>
      <c r="K2339" s="21"/>
    </row>
    <row r="2340" spans="4:11" s="20" customFormat="1" ht="12.75">
      <c r="D2340" s="49"/>
      <c r="H2340" s="9"/>
      <c r="K2340" s="21"/>
    </row>
    <row r="2341" spans="4:11" s="20" customFormat="1" ht="12.75">
      <c r="D2341" s="49"/>
      <c r="H2341" s="9"/>
      <c r="K2341" s="21"/>
    </row>
    <row r="2342" spans="4:11" s="20" customFormat="1" ht="12.75">
      <c r="D2342" s="49"/>
      <c r="H2342" s="9"/>
      <c r="K2342" s="21"/>
    </row>
    <row r="2343" spans="4:11" s="20" customFormat="1" ht="12.75">
      <c r="D2343" s="49"/>
      <c r="H2343" s="9"/>
      <c r="K2343" s="21"/>
    </row>
    <row r="2344" spans="4:11" s="20" customFormat="1" ht="12.75">
      <c r="D2344" s="49"/>
      <c r="H2344" s="9"/>
      <c r="K2344" s="21"/>
    </row>
    <row r="2345" spans="4:11" s="20" customFormat="1" ht="12.75">
      <c r="D2345" s="49"/>
      <c r="H2345" s="9"/>
      <c r="K2345" s="21"/>
    </row>
    <row r="2346" spans="4:11" s="20" customFormat="1" ht="12.75">
      <c r="D2346" s="49"/>
      <c r="H2346" s="9"/>
      <c r="K2346" s="21"/>
    </row>
    <row r="2347" spans="4:11" s="20" customFormat="1" ht="12.75">
      <c r="D2347" s="49"/>
      <c r="H2347" s="9"/>
      <c r="K2347" s="21"/>
    </row>
    <row r="2348" spans="4:11" s="20" customFormat="1" ht="12.75">
      <c r="D2348" s="49"/>
      <c r="H2348" s="9"/>
      <c r="K2348" s="21"/>
    </row>
    <row r="2349" spans="4:11" s="20" customFormat="1" ht="12.75">
      <c r="D2349" s="49"/>
      <c r="H2349" s="9"/>
      <c r="K2349" s="21"/>
    </row>
    <row r="2350" spans="4:11" s="20" customFormat="1" ht="12.75">
      <c r="D2350" s="49"/>
      <c r="H2350" s="9"/>
      <c r="K2350" s="21"/>
    </row>
    <row r="2351" spans="4:11" s="20" customFormat="1" ht="12.75">
      <c r="D2351" s="49"/>
      <c r="H2351" s="9"/>
      <c r="K2351" s="21"/>
    </row>
    <row r="2352" spans="4:11" s="20" customFormat="1" ht="12.75">
      <c r="D2352" s="49"/>
      <c r="H2352" s="9"/>
      <c r="K2352" s="21"/>
    </row>
    <row r="2353" spans="4:11" s="20" customFormat="1" ht="12.75">
      <c r="D2353" s="49"/>
      <c r="H2353" s="9"/>
      <c r="K2353" s="21"/>
    </row>
    <row r="2354" spans="4:11" s="20" customFormat="1" ht="12.75">
      <c r="D2354" s="49"/>
      <c r="H2354" s="9"/>
      <c r="K2354" s="21"/>
    </row>
    <row r="2355" spans="4:11" s="20" customFormat="1" ht="12.75">
      <c r="D2355" s="49"/>
      <c r="H2355" s="9"/>
      <c r="K2355" s="21"/>
    </row>
    <row r="2356" spans="4:11" s="20" customFormat="1" ht="12.75">
      <c r="D2356" s="49"/>
      <c r="H2356" s="9"/>
      <c r="K2356" s="21"/>
    </row>
    <row r="2357" spans="4:11" s="20" customFormat="1" ht="12.75">
      <c r="D2357" s="49"/>
      <c r="H2357" s="9"/>
      <c r="K2357" s="21"/>
    </row>
    <row r="2358" spans="4:11" s="20" customFormat="1" ht="12.75">
      <c r="D2358" s="49"/>
      <c r="H2358" s="9"/>
      <c r="K2358" s="21"/>
    </row>
    <row r="2359" spans="4:11" s="20" customFormat="1" ht="12.75">
      <c r="D2359" s="49"/>
      <c r="H2359" s="9"/>
      <c r="K2359" s="21"/>
    </row>
    <row r="2360" spans="4:11" s="20" customFormat="1" ht="12.75">
      <c r="D2360" s="49"/>
      <c r="H2360" s="9"/>
      <c r="K2360" s="21"/>
    </row>
    <row r="2361" spans="4:11" s="20" customFormat="1" ht="12.75">
      <c r="D2361" s="49"/>
      <c r="H2361" s="9"/>
      <c r="K2361" s="21"/>
    </row>
    <row r="2362" spans="4:11" s="20" customFormat="1" ht="12.75">
      <c r="D2362" s="49"/>
      <c r="H2362" s="9"/>
      <c r="K2362" s="21"/>
    </row>
    <row r="2363" spans="4:11" s="20" customFormat="1" ht="12.75">
      <c r="D2363" s="49"/>
      <c r="H2363" s="9"/>
      <c r="K2363" s="21"/>
    </row>
    <row r="2364" spans="4:11" s="20" customFormat="1" ht="12.75">
      <c r="D2364" s="49"/>
      <c r="H2364" s="9"/>
      <c r="K2364" s="21"/>
    </row>
    <row r="2365" spans="4:11" s="20" customFormat="1" ht="12.75">
      <c r="D2365" s="49"/>
      <c r="H2365" s="9"/>
      <c r="K2365" s="21"/>
    </row>
    <row r="2366" spans="4:11" s="20" customFormat="1" ht="12.75">
      <c r="D2366" s="49"/>
      <c r="H2366" s="9"/>
      <c r="K2366" s="21"/>
    </row>
    <row r="2367" spans="4:11" s="20" customFormat="1" ht="12.75">
      <c r="D2367" s="49"/>
      <c r="H2367" s="9"/>
      <c r="K2367" s="21"/>
    </row>
    <row r="2368" spans="4:11" s="20" customFormat="1" ht="12.75">
      <c r="D2368" s="49"/>
      <c r="H2368" s="9"/>
      <c r="K2368" s="21"/>
    </row>
    <row r="2369" spans="4:11" s="20" customFormat="1" ht="12.75">
      <c r="D2369" s="49"/>
      <c r="H2369" s="9"/>
      <c r="K2369" s="21"/>
    </row>
    <row r="2370" spans="4:11" s="20" customFormat="1" ht="12.75">
      <c r="D2370" s="49"/>
      <c r="H2370" s="9"/>
      <c r="K2370" s="21"/>
    </row>
    <row r="2371" spans="4:11" s="20" customFormat="1" ht="12.75">
      <c r="D2371" s="49"/>
      <c r="H2371" s="9"/>
      <c r="K2371" s="21"/>
    </row>
    <row r="2372" spans="4:11" s="20" customFormat="1" ht="12.75">
      <c r="D2372" s="49"/>
      <c r="H2372" s="9"/>
      <c r="K2372" s="21"/>
    </row>
    <row r="2373" spans="4:11" s="20" customFormat="1" ht="12.75">
      <c r="D2373" s="49"/>
      <c r="H2373" s="9"/>
      <c r="K2373" s="21"/>
    </row>
    <row r="2374" spans="4:11" s="20" customFormat="1" ht="12.75">
      <c r="D2374" s="49"/>
      <c r="H2374" s="9"/>
      <c r="K2374" s="21"/>
    </row>
    <row r="2375" spans="4:11" s="20" customFormat="1" ht="12.75">
      <c r="D2375" s="49"/>
      <c r="H2375" s="9"/>
      <c r="K2375" s="21"/>
    </row>
    <row r="2376" spans="4:11" s="20" customFormat="1" ht="12.75">
      <c r="D2376" s="49"/>
      <c r="H2376" s="9"/>
      <c r="K2376" s="21"/>
    </row>
    <row r="2377" spans="4:11" s="20" customFormat="1" ht="12.75">
      <c r="D2377" s="49"/>
      <c r="H2377" s="9"/>
      <c r="K2377" s="21"/>
    </row>
    <row r="2378" spans="4:11" s="20" customFormat="1" ht="12.75">
      <c r="D2378" s="49"/>
      <c r="H2378" s="9"/>
      <c r="K2378" s="21"/>
    </row>
    <row r="2379" spans="4:11" s="20" customFormat="1" ht="12.75">
      <c r="D2379" s="49"/>
      <c r="H2379" s="9"/>
      <c r="K2379" s="21"/>
    </row>
    <row r="2380" spans="4:11" s="20" customFormat="1" ht="12.75">
      <c r="D2380" s="49"/>
      <c r="H2380" s="9"/>
      <c r="K2380" s="21"/>
    </row>
    <row r="2381" spans="4:11" s="20" customFormat="1" ht="12.75">
      <c r="D2381" s="49"/>
      <c r="H2381" s="9"/>
      <c r="K2381" s="21"/>
    </row>
    <row r="2382" spans="4:11" s="20" customFormat="1" ht="12.75">
      <c r="D2382" s="49"/>
      <c r="H2382" s="9"/>
      <c r="K2382" s="21"/>
    </row>
    <row r="2383" spans="4:11" s="20" customFormat="1" ht="12.75">
      <c r="D2383" s="49"/>
      <c r="H2383" s="9"/>
      <c r="K2383" s="21"/>
    </row>
    <row r="2384" spans="4:11" s="20" customFormat="1" ht="12.75">
      <c r="D2384" s="49"/>
      <c r="H2384" s="9"/>
      <c r="K2384" s="21"/>
    </row>
    <row r="2385" spans="4:11" s="20" customFormat="1" ht="12.75">
      <c r="D2385" s="49"/>
      <c r="H2385" s="9"/>
      <c r="K2385" s="21"/>
    </row>
    <row r="2386" spans="4:11" s="20" customFormat="1" ht="12.75">
      <c r="D2386" s="49"/>
      <c r="H2386" s="9"/>
      <c r="K2386" s="21"/>
    </row>
    <row r="2387" spans="4:11" s="20" customFormat="1" ht="12.75">
      <c r="D2387" s="49"/>
      <c r="H2387" s="9"/>
      <c r="K2387" s="21"/>
    </row>
    <row r="2388" spans="4:11" s="20" customFormat="1" ht="12.75">
      <c r="D2388" s="49"/>
      <c r="H2388" s="9"/>
      <c r="K2388" s="21"/>
    </row>
    <row r="2389" spans="4:11" s="20" customFormat="1" ht="12.75">
      <c r="D2389" s="49"/>
      <c r="H2389" s="9"/>
      <c r="K2389" s="21"/>
    </row>
    <row r="2390" spans="4:11" s="20" customFormat="1" ht="12.75">
      <c r="D2390" s="49"/>
      <c r="H2390" s="9"/>
      <c r="K2390" s="21"/>
    </row>
    <row r="2391" spans="4:11" s="20" customFormat="1" ht="12.75">
      <c r="D2391" s="49"/>
      <c r="H2391" s="9"/>
      <c r="K2391" s="21"/>
    </row>
    <row r="2392" spans="4:11" s="20" customFormat="1" ht="12.75">
      <c r="D2392" s="49"/>
      <c r="H2392" s="9"/>
      <c r="K2392" s="21"/>
    </row>
    <row r="2393" spans="4:11" s="20" customFormat="1" ht="12.75">
      <c r="D2393" s="49"/>
      <c r="H2393" s="9"/>
      <c r="K2393" s="21"/>
    </row>
    <row r="2394" spans="4:11" s="20" customFormat="1" ht="12.75">
      <c r="D2394" s="49"/>
      <c r="H2394" s="9"/>
      <c r="K2394" s="21"/>
    </row>
    <row r="2395" spans="4:11" s="20" customFormat="1" ht="12.75">
      <c r="D2395" s="49"/>
      <c r="H2395" s="9"/>
      <c r="K2395" s="21"/>
    </row>
    <row r="2396" spans="4:11" s="20" customFormat="1" ht="12.75">
      <c r="D2396" s="49"/>
      <c r="H2396" s="9"/>
      <c r="K2396" s="21"/>
    </row>
    <row r="2397" spans="4:11" s="20" customFormat="1" ht="12.75">
      <c r="D2397" s="49"/>
      <c r="H2397" s="9"/>
      <c r="K2397" s="21"/>
    </row>
    <row r="2398" spans="4:11" s="20" customFormat="1" ht="12.75">
      <c r="D2398" s="49"/>
      <c r="H2398" s="9"/>
      <c r="K2398" s="21"/>
    </row>
    <row r="2399" spans="4:11" s="20" customFormat="1" ht="12.75">
      <c r="D2399" s="49"/>
      <c r="H2399" s="9"/>
      <c r="K2399" s="21"/>
    </row>
    <row r="2400" spans="4:11" s="20" customFormat="1" ht="12.75">
      <c r="D2400" s="49"/>
      <c r="H2400" s="9"/>
      <c r="K2400" s="21"/>
    </row>
    <row r="2401" spans="4:11" s="20" customFormat="1" ht="12.75">
      <c r="D2401" s="49"/>
      <c r="H2401" s="9"/>
      <c r="K2401" s="21"/>
    </row>
    <row r="2402" spans="4:11" s="20" customFormat="1" ht="12.75">
      <c r="D2402" s="49"/>
      <c r="H2402" s="9"/>
      <c r="K2402" s="21"/>
    </row>
    <row r="2403" spans="4:11" s="20" customFormat="1" ht="12.75">
      <c r="D2403" s="49"/>
      <c r="H2403" s="9"/>
      <c r="K2403" s="21"/>
    </row>
    <row r="2404" spans="4:11" s="20" customFormat="1" ht="12.75">
      <c r="D2404" s="49"/>
      <c r="H2404" s="9"/>
      <c r="K2404" s="21"/>
    </row>
    <row r="2405" spans="4:11" s="20" customFormat="1" ht="12.75">
      <c r="D2405" s="49"/>
      <c r="H2405" s="9"/>
      <c r="K2405" s="21"/>
    </row>
    <row r="2406" spans="4:11" s="20" customFormat="1" ht="12.75">
      <c r="D2406" s="49"/>
      <c r="H2406" s="9"/>
      <c r="K2406" s="21"/>
    </row>
    <row r="2407" spans="4:11" s="20" customFormat="1" ht="12.75">
      <c r="D2407" s="49"/>
      <c r="H2407" s="9"/>
      <c r="K2407" s="21"/>
    </row>
    <row r="2408" spans="4:11" s="20" customFormat="1" ht="12.75">
      <c r="D2408" s="49"/>
      <c r="H2408" s="9"/>
      <c r="K2408" s="21"/>
    </row>
    <row r="2409" spans="4:11" s="20" customFormat="1" ht="12.75">
      <c r="D2409" s="49"/>
      <c r="H2409" s="9"/>
      <c r="K2409" s="21"/>
    </row>
    <row r="2410" spans="4:11" s="20" customFormat="1" ht="12.75">
      <c r="D2410" s="49"/>
      <c r="H2410" s="9"/>
      <c r="K2410" s="21"/>
    </row>
    <row r="2411" spans="4:11" s="20" customFormat="1" ht="12.75">
      <c r="D2411" s="49"/>
      <c r="H2411" s="9"/>
      <c r="K2411" s="21"/>
    </row>
    <row r="2412" spans="4:11" s="20" customFormat="1" ht="12.75">
      <c r="D2412" s="49"/>
      <c r="H2412" s="9"/>
      <c r="K2412" s="21"/>
    </row>
    <row r="2413" spans="4:11" s="20" customFormat="1" ht="12.75">
      <c r="D2413" s="49"/>
      <c r="H2413" s="9"/>
      <c r="K2413" s="21"/>
    </row>
    <row r="2414" spans="4:11" s="20" customFormat="1" ht="12.75">
      <c r="D2414" s="49"/>
      <c r="H2414" s="9"/>
      <c r="K2414" s="21"/>
    </row>
    <row r="2415" spans="4:11" s="20" customFormat="1" ht="12.75">
      <c r="D2415" s="49"/>
      <c r="H2415" s="9"/>
      <c r="K2415" s="21"/>
    </row>
    <row r="2416" spans="4:11" s="20" customFormat="1" ht="12.75">
      <c r="D2416" s="49"/>
      <c r="H2416" s="9"/>
      <c r="K2416" s="21"/>
    </row>
    <row r="2417" spans="4:11" s="20" customFormat="1" ht="12.75">
      <c r="D2417" s="49"/>
      <c r="H2417" s="9"/>
      <c r="K2417" s="21"/>
    </row>
    <row r="2418" spans="4:11" s="20" customFormat="1" ht="12.75">
      <c r="D2418" s="49"/>
      <c r="H2418" s="9"/>
      <c r="K2418" s="21"/>
    </row>
    <row r="2419" spans="4:11" s="20" customFormat="1" ht="12.75">
      <c r="D2419" s="49"/>
      <c r="H2419" s="9"/>
      <c r="K2419" s="21"/>
    </row>
    <row r="2420" spans="4:11" s="20" customFormat="1" ht="12.75">
      <c r="D2420" s="49"/>
      <c r="H2420" s="9"/>
      <c r="K2420" s="21"/>
    </row>
    <row r="2421" spans="4:11" s="20" customFormat="1" ht="12.75">
      <c r="D2421" s="49"/>
      <c r="H2421" s="9"/>
      <c r="K2421" s="21"/>
    </row>
    <row r="2422" spans="4:11" s="20" customFormat="1" ht="12.75">
      <c r="D2422" s="49"/>
      <c r="H2422" s="9"/>
      <c r="K2422" s="21"/>
    </row>
    <row r="2423" spans="4:11" s="20" customFormat="1" ht="12.75">
      <c r="D2423" s="49"/>
      <c r="H2423" s="9"/>
      <c r="K2423" s="21"/>
    </row>
    <row r="2424" spans="4:11" s="20" customFormat="1" ht="12.75">
      <c r="D2424" s="49"/>
      <c r="H2424" s="9"/>
      <c r="K2424" s="21"/>
    </row>
    <row r="2425" spans="4:11" s="20" customFormat="1" ht="12.75">
      <c r="D2425" s="49"/>
      <c r="H2425" s="9"/>
      <c r="K2425" s="21"/>
    </row>
    <row r="2426" spans="4:11" s="20" customFormat="1" ht="12.75">
      <c r="D2426" s="49"/>
      <c r="H2426" s="9"/>
      <c r="K2426" s="21"/>
    </row>
    <row r="2427" spans="4:11" s="20" customFormat="1" ht="12.75">
      <c r="D2427" s="49"/>
      <c r="H2427" s="9"/>
      <c r="K2427" s="21"/>
    </row>
    <row r="2428" spans="4:11" s="20" customFormat="1" ht="12.75">
      <c r="D2428" s="49"/>
      <c r="H2428" s="9"/>
      <c r="K2428" s="21"/>
    </row>
    <row r="2429" spans="4:11" s="20" customFormat="1" ht="12.75">
      <c r="D2429" s="49"/>
      <c r="H2429" s="9"/>
      <c r="K2429" s="21"/>
    </row>
    <row r="2430" spans="4:11" s="20" customFormat="1" ht="12.75">
      <c r="D2430" s="49"/>
      <c r="H2430" s="9"/>
      <c r="K2430" s="21"/>
    </row>
    <row r="2431" spans="4:11" s="20" customFormat="1" ht="12.75">
      <c r="D2431" s="49"/>
      <c r="H2431" s="9"/>
      <c r="K2431" s="21"/>
    </row>
    <row r="2432" spans="4:11" s="20" customFormat="1" ht="12.75">
      <c r="D2432" s="49"/>
      <c r="H2432" s="9"/>
      <c r="K2432" s="21"/>
    </row>
    <row r="2433" spans="4:11" s="20" customFormat="1" ht="12.75">
      <c r="D2433" s="49"/>
      <c r="H2433" s="9"/>
      <c r="K2433" s="21"/>
    </row>
    <row r="2434" spans="4:11" s="20" customFormat="1" ht="12.75">
      <c r="D2434" s="49"/>
      <c r="H2434" s="9"/>
      <c r="K2434" s="21"/>
    </row>
    <row r="2435" spans="4:11" s="20" customFormat="1" ht="12.75">
      <c r="D2435" s="49"/>
      <c r="H2435" s="9"/>
      <c r="K2435" s="21"/>
    </row>
    <row r="2436" spans="4:11" s="20" customFormat="1" ht="12.75">
      <c r="D2436" s="49"/>
      <c r="H2436" s="9"/>
      <c r="K2436" s="21"/>
    </row>
    <row r="2437" spans="4:11" s="20" customFormat="1" ht="12.75">
      <c r="D2437" s="49"/>
      <c r="H2437" s="9"/>
      <c r="K2437" s="21"/>
    </row>
    <row r="2438" spans="4:11" s="20" customFormat="1" ht="12.75">
      <c r="D2438" s="49"/>
      <c r="H2438" s="9"/>
      <c r="K2438" s="21"/>
    </row>
    <row r="2439" spans="4:11" s="20" customFormat="1" ht="12.75">
      <c r="D2439" s="49"/>
      <c r="H2439" s="9"/>
      <c r="K2439" s="21"/>
    </row>
    <row r="2440" spans="4:11" s="20" customFormat="1" ht="12.75">
      <c r="D2440" s="49"/>
      <c r="H2440" s="9"/>
      <c r="K2440" s="21"/>
    </row>
    <row r="2441" spans="4:11" s="20" customFormat="1" ht="12.75">
      <c r="D2441" s="49"/>
      <c r="H2441" s="9"/>
      <c r="K2441" s="21"/>
    </row>
    <row r="2442" spans="4:11" s="20" customFormat="1" ht="12.75">
      <c r="D2442" s="49"/>
      <c r="H2442" s="9"/>
      <c r="K2442" s="21"/>
    </row>
    <row r="2443" spans="4:11" s="20" customFormat="1" ht="12.75">
      <c r="D2443" s="49"/>
      <c r="H2443" s="9"/>
      <c r="K2443" s="21"/>
    </row>
    <row r="2444" spans="4:11" s="20" customFormat="1" ht="12.75">
      <c r="D2444" s="49"/>
      <c r="H2444" s="9"/>
      <c r="K2444" s="21"/>
    </row>
    <row r="2445" spans="4:11" s="20" customFormat="1" ht="12.75">
      <c r="D2445" s="49"/>
      <c r="H2445" s="9"/>
      <c r="K2445" s="21"/>
    </row>
    <row r="2446" spans="4:11" s="20" customFormat="1" ht="12.75">
      <c r="D2446" s="49"/>
      <c r="H2446" s="9"/>
      <c r="K2446" s="21"/>
    </row>
    <row r="2447" spans="4:11" s="20" customFormat="1" ht="12.75">
      <c r="D2447" s="49"/>
      <c r="H2447" s="9"/>
      <c r="K2447" s="21"/>
    </row>
    <row r="2448" spans="4:11" s="20" customFormat="1" ht="12.75">
      <c r="D2448" s="49"/>
      <c r="H2448" s="9"/>
      <c r="K2448" s="21"/>
    </row>
    <row r="2449" spans="4:11" s="20" customFormat="1" ht="12.75">
      <c r="D2449" s="49"/>
      <c r="H2449" s="9"/>
      <c r="K2449" s="21"/>
    </row>
    <row r="2450" spans="4:11" s="20" customFormat="1" ht="12.75">
      <c r="D2450" s="49"/>
      <c r="H2450" s="9"/>
      <c r="K2450" s="21"/>
    </row>
    <row r="2451" spans="4:11" s="20" customFormat="1" ht="12.75">
      <c r="D2451" s="49"/>
      <c r="H2451" s="9"/>
      <c r="K2451" s="21"/>
    </row>
    <row r="2452" spans="4:11" s="20" customFormat="1" ht="12.75">
      <c r="D2452" s="49"/>
      <c r="H2452" s="9"/>
      <c r="K2452" s="21"/>
    </row>
    <row r="2453" spans="4:11" s="20" customFormat="1" ht="12.75">
      <c r="D2453" s="49"/>
      <c r="H2453" s="9"/>
      <c r="K2453" s="21"/>
    </row>
    <row r="2454" spans="4:11" s="20" customFormat="1" ht="12.75">
      <c r="D2454" s="49"/>
      <c r="H2454" s="9"/>
      <c r="K2454" s="21"/>
    </row>
    <row r="2455" spans="4:11" s="20" customFormat="1" ht="12.75">
      <c r="D2455" s="49"/>
      <c r="H2455" s="9"/>
      <c r="K2455" s="21"/>
    </row>
    <row r="2456" spans="4:11" s="20" customFormat="1" ht="12.75">
      <c r="D2456" s="49"/>
      <c r="H2456" s="9"/>
      <c r="K2456" s="21"/>
    </row>
    <row r="2457" spans="4:11" s="20" customFormat="1" ht="12.75">
      <c r="D2457" s="49"/>
      <c r="H2457" s="9"/>
      <c r="K2457" s="21"/>
    </row>
    <row r="2458" spans="4:11" s="20" customFormat="1" ht="12.75">
      <c r="D2458" s="49"/>
      <c r="H2458" s="9"/>
      <c r="K2458" s="21"/>
    </row>
    <row r="2459" spans="4:11" s="20" customFormat="1" ht="12.75">
      <c r="D2459" s="49"/>
      <c r="H2459" s="9"/>
      <c r="K2459" s="21"/>
    </row>
    <row r="2460" spans="4:11" s="20" customFormat="1" ht="12.75">
      <c r="D2460" s="49"/>
      <c r="H2460" s="9"/>
      <c r="K2460" s="21"/>
    </row>
    <row r="2461" spans="4:11" s="20" customFormat="1" ht="12.75">
      <c r="D2461" s="49"/>
      <c r="H2461" s="9"/>
      <c r="K2461" s="21"/>
    </row>
    <row r="2462" spans="4:11" s="20" customFormat="1" ht="12.75">
      <c r="D2462" s="49"/>
      <c r="H2462" s="9"/>
      <c r="K2462" s="21"/>
    </row>
    <row r="2463" spans="4:11" s="20" customFormat="1" ht="12.75">
      <c r="D2463" s="49"/>
      <c r="H2463" s="9"/>
      <c r="K2463" s="21"/>
    </row>
    <row r="2464" spans="4:11" s="20" customFormat="1" ht="12.75">
      <c r="D2464" s="49"/>
      <c r="H2464" s="9"/>
      <c r="K2464" s="21"/>
    </row>
    <row r="2465" spans="4:11" s="20" customFormat="1" ht="12.75">
      <c r="D2465" s="49"/>
      <c r="H2465" s="9"/>
      <c r="K2465" s="21"/>
    </row>
    <row r="2466" spans="4:11" s="20" customFormat="1" ht="12.75">
      <c r="D2466" s="49"/>
      <c r="H2466" s="9"/>
      <c r="K2466" s="21"/>
    </row>
    <row r="2467" spans="4:11" s="20" customFormat="1" ht="12.75">
      <c r="D2467" s="49"/>
      <c r="H2467" s="9"/>
      <c r="K2467" s="21"/>
    </row>
    <row r="2468" spans="4:11" s="20" customFormat="1" ht="12.75">
      <c r="D2468" s="49"/>
      <c r="H2468" s="9"/>
      <c r="K2468" s="21"/>
    </row>
    <row r="2469" spans="4:11" s="20" customFormat="1" ht="12.75">
      <c r="D2469" s="49"/>
      <c r="H2469" s="9"/>
      <c r="K2469" s="21"/>
    </row>
    <row r="2470" spans="4:11" s="20" customFormat="1" ht="12.75">
      <c r="D2470" s="49"/>
      <c r="H2470" s="9"/>
      <c r="K2470" s="21"/>
    </row>
    <row r="2471" spans="4:11" s="20" customFormat="1" ht="12.75">
      <c r="D2471" s="49"/>
      <c r="H2471" s="9"/>
      <c r="K2471" s="21"/>
    </row>
    <row r="2472" spans="4:11" s="20" customFormat="1" ht="12.75">
      <c r="D2472" s="49"/>
      <c r="H2472" s="9"/>
      <c r="K2472" s="21"/>
    </row>
    <row r="2473" spans="4:11" s="20" customFormat="1" ht="12.75">
      <c r="D2473" s="49"/>
      <c r="H2473" s="9"/>
      <c r="K2473" s="21"/>
    </row>
    <row r="2474" spans="4:11" s="20" customFormat="1" ht="12.75">
      <c r="D2474" s="49"/>
      <c r="H2474" s="9"/>
      <c r="K2474" s="21"/>
    </row>
    <row r="2475" spans="4:11" s="20" customFormat="1" ht="12.75">
      <c r="D2475" s="49"/>
      <c r="H2475" s="9"/>
      <c r="K2475" s="21"/>
    </row>
    <row r="2476" spans="4:11" s="20" customFormat="1" ht="12.75">
      <c r="D2476" s="49"/>
      <c r="H2476" s="9"/>
      <c r="K2476" s="21"/>
    </row>
    <row r="2477" spans="4:11" s="20" customFormat="1" ht="12.75">
      <c r="D2477" s="49"/>
      <c r="H2477" s="9"/>
      <c r="K2477" s="21"/>
    </row>
    <row r="2478" spans="4:11" s="20" customFormat="1" ht="12.75">
      <c r="D2478" s="49"/>
      <c r="H2478" s="9"/>
      <c r="K2478" s="21"/>
    </row>
    <row r="2479" spans="4:11" s="20" customFormat="1" ht="12.75">
      <c r="D2479" s="49"/>
      <c r="H2479" s="9"/>
      <c r="K2479" s="21"/>
    </row>
    <row r="2480" spans="4:11" s="20" customFormat="1" ht="12.75">
      <c r="D2480" s="49"/>
      <c r="H2480" s="9"/>
      <c r="K2480" s="21"/>
    </row>
    <row r="2481" spans="4:11" s="20" customFormat="1" ht="12.75">
      <c r="D2481" s="49"/>
      <c r="H2481" s="9"/>
      <c r="K2481" s="21"/>
    </row>
    <row r="2482" spans="4:11" s="20" customFormat="1" ht="12.75">
      <c r="D2482" s="49"/>
      <c r="H2482" s="9"/>
      <c r="K2482" s="21"/>
    </row>
    <row r="2483" spans="4:11" s="20" customFormat="1" ht="12.75">
      <c r="D2483" s="49"/>
      <c r="H2483" s="9"/>
      <c r="K2483" s="21"/>
    </row>
    <row r="2484" spans="4:11" s="20" customFormat="1" ht="12.75">
      <c r="D2484" s="49"/>
      <c r="H2484" s="9"/>
      <c r="K2484" s="21"/>
    </row>
    <row r="2485" spans="4:11" s="20" customFormat="1" ht="12.75">
      <c r="D2485" s="49"/>
      <c r="H2485" s="9"/>
      <c r="K2485" s="21"/>
    </row>
    <row r="2486" spans="4:11" s="20" customFormat="1" ht="12.75">
      <c r="D2486" s="49"/>
      <c r="H2486" s="9"/>
      <c r="K2486" s="21"/>
    </row>
    <row r="2487" spans="4:11" s="20" customFormat="1" ht="12.75">
      <c r="D2487" s="49"/>
      <c r="H2487" s="9"/>
      <c r="K2487" s="21"/>
    </row>
    <row r="2488" spans="4:11" s="20" customFormat="1" ht="12.75">
      <c r="D2488" s="49"/>
      <c r="H2488" s="9"/>
      <c r="K2488" s="21"/>
    </row>
    <row r="2489" spans="4:11" s="20" customFormat="1" ht="12.75">
      <c r="D2489" s="49"/>
      <c r="H2489" s="9"/>
      <c r="K2489" s="21"/>
    </row>
    <row r="2490" spans="4:11" s="20" customFormat="1" ht="12.75">
      <c r="D2490" s="49"/>
      <c r="H2490" s="9"/>
      <c r="K2490" s="21"/>
    </row>
    <row r="2491" spans="4:11" s="20" customFormat="1" ht="12.75">
      <c r="D2491" s="49"/>
      <c r="H2491" s="9"/>
      <c r="K2491" s="21"/>
    </row>
    <row r="2492" spans="4:11" s="20" customFormat="1" ht="12.75">
      <c r="D2492" s="49"/>
      <c r="H2492" s="9"/>
      <c r="K2492" s="21"/>
    </row>
    <row r="2493" spans="4:11" s="20" customFormat="1" ht="12.75">
      <c r="D2493" s="49"/>
      <c r="H2493" s="9"/>
      <c r="K2493" s="21"/>
    </row>
    <row r="2494" spans="4:11" s="20" customFormat="1" ht="12.75">
      <c r="D2494" s="49"/>
      <c r="H2494" s="9"/>
      <c r="K2494" s="21"/>
    </row>
    <row r="2495" spans="4:11" s="20" customFormat="1" ht="12.75">
      <c r="D2495" s="49"/>
      <c r="H2495" s="9"/>
      <c r="K2495" s="21"/>
    </row>
    <row r="2496" spans="4:11" s="20" customFormat="1" ht="12.75">
      <c r="D2496" s="49"/>
      <c r="H2496" s="9"/>
      <c r="K2496" s="21"/>
    </row>
    <row r="2497" spans="4:11" s="20" customFormat="1" ht="12.75">
      <c r="D2497" s="49"/>
      <c r="H2497" s="9"/>
      <c r="K2497" s="21"/>
    </row>
    <row r="2498" spans="4:11" s="20" customFormat="1" ht="12.75">
      <c r="D2498" s="49"/>
      <c r="H2498" s="9"/>
      <c r="K2498" s="21"/>
    </row>
    <row r="2499" spans="4:11" s="20" customFormat="1" ht="12.75">
      <c r="D2499" s="49"/>
      <c r="H2499" s="9"/>
      <c r="K2499" s="21"/>
    </row>
    <row r="2500" spans="4:11" s="20" customFormat="1" ht="12.75">
      <c r="D2500" s="49"/>
      <c r="H2500" s="9"/>
      <c r="K2500" s="21"/>
    </row>
    <row r="2501" spans="4:11" s="20" customFormat="1" ht="12.75">
      <c r="D2501" s="49"/>
      <c r="H2501" s="9"/>
      <c r="K2501" s="21"/>
    </row>
    <row r="2502" spans="4:11" s="20" customFormat="1" ht="12.75">
      <c r="D2502" s="49"/>
      <c r="H2502" s="9"/>
      <c r="K2502" s="21"/>
    </row>
    <row r="2503" spans="4:11" s="20" customFormat="1" ht="12.75">
      <c r="D2503" s="49"/>
      <c r="H2503" s="9"/>
      <c r="K2503" s="21"/>
    </row>
    <row r="2504" spans="4:11" s="20" customFormat="1" ht="12.75">
      <c r="D2504" s="49"/>
      <c r="H2504" s="9"/>
      <c r="K2504" s="21"/>
    </row>
    <row r="2505" spans="4:11" s="20" customFormat="1" ht="12.75">
      <c r="D2505" s="49"/>
      <c r="H2505" s="9"/>
      <c r="K2505" s="21"/>
    </row>
    <row r="2506" spans="4:11" s="20" customFormat="1" ht="12.75">
      <c r="D2506" s="49"/>
      <c r="H2506" s="9"/>
      <c r="K2506" s="21"/>
    </row>
    <row r="2507" spans="4:11" s="20" customFormat="1" ht="12.75">
      <c r="D2507" s="49"/>
      <c r="H2507" s="9"/>
      <c r="K2507" s="21"/>
    </row>
    <row r="2508" spans="4:11" s="20" customFormat="1" ht="12.75">
      <c r="D2508" s="49"/>
      <c r="H2508" s="9"/>
      <c r="K2508" s="21"/>
    </row>
    <row r="2509" spans="4:11" s="20" customFormat="1" ht="12.75">
      <c r="D2509" s="49"/>
      <c r="H2509" s="9"/>
      <c r="K2509" s="21"/>
    </row>
    <row r="2510" spans="4:11" s="20" customFormat="1" ht="12.75">
      <c r="D2510" s="49"/>
      <c r="H2510" s="9"/>
      <c r="K2510" s="21"/>
    </row>
    <row r="2511" spans="4:11" s="20" customFormat="1" ht="12.75">
      <c r="D2511" s="49"/>
      <c r="H2511" s="9"/>
      <c r="K2511" s="21"/>
    </row>
    <row r="2512" spans="4:11" s="20" customFormat="1" ht="12.75">
      <c r="D2512" s="49"/>
      <c r="H2512" s="9"/>
      <c r="K2512" s="21"/>
    </row>
    <row r="2513" spans="4:11" s="20" customFormat="1" ht="12.75">
      <c r="D2513" s="49"/>
      <c r="H2513" s="9"/>
      <c r="K2513" s="21"/>
    </row>
    <row r="2514" spans="4:11" s="20" customFormat="1" ht="12.75">
      <c r="D2514" s="49"/>
      <c r="H2514" s="9"/>
      <c r="K2514" s="21"/>
    </row>
    <row r="2515" spans="4:11" s="20" customFormat="1" ht="12.75">
      <c r="D2515" s="49"/>
      <c r="H2515" s="9"/>
      <c r="K2515" s="21"/>
    </row>
    <row r="2516" spans="4:11" s="20" customFormat="1" ht="12.75">
      <c r="D2516" s="49"/>
      <c r="H2516" s="9"/>
      <c r="K2516" s="21"/>
    </row>
    <row r="2517" spans="4:11" s="20" customFormat="1" ht="12.75">
      <c r="D2517" s="49"/>
      <c r="H2517" s="9"/>
      <c r="K2517" s="21"/>
    </row>
    <row r="2518" spans="4:11" s="20" customFormat="1" ht="12.75">
      <c r="D2518" s="49"/>
      <c r="H2518" s="9"/>
      <c r="K2518" s="21"/>
    </row>
    <row r="2519" spans="4:11" s="20" customFormat="1" ht="12.75">
      <c r="D2519" s="49"/>
      <c r="H2519" s="9"/>
      <c r="K2519" s="21"/>
    </row>
    <row r="2520" spans="4:11" s="20" customFormat="1" ht="12.75">
      <c r="D2520" s="49"/>
      <c r="H2520" s="9"/>
      <c r="K2520" s="21"/>
    </row>
    <row r="2521" spans="4:11" s="20" customFormat="1" ht="12.75">
      <c r="D2521" s="49"/>
      <c r="H2521" s="9"/>
      <c r="K2521" s="21"/>
    </row>
    <row r="2522" spans="4:11" s="20" customFormat="1" ht="12.75">
      <c r="D2522" s="49"/>
      <c r="H2522" s="9"/>
      <c r="K2522" s="21"/>
    </row>
    <row r="2523" spans="4:11" s="20" customFormat="1" ht="12.75">
      <c r="D2523" s="49"/>
      <c r="H2523" s="9"/>
      <c r="K2523" s="21"/>
    </row>
    <row r="2524" spans="4:11" s="20" customFormat="1" ht="12.75">
      <c r="D2524" s="49"/>
      <c r="H2524" s="9"/>
      <c r="K2524" s="21"/>
    </row>
    <row r="2525" spans="4:11" s="20" customFormat="1" ht="12.75">
      <c r="D2525" s="49"/>
      <c r="H2525" s="9"/>
      <c r="K2525" s="21"/>
    </row>
    <row r="2526" spans="4:11" s="20" customFormat="1" ht="12.75">
      <c r="D2526" s="49"/>
      <c r="H2526" s="9"/>
      <c r="K2526" s="21"/>
    </row>
    <row r="2527" spans="4:11" s="20" customFormat="1" ht="12.75">
      <c r="D2527" s="49"/>
      <c r="H2527" s="9"/>
      <c r="K2527" s="21"/>
    </row>
    <row r="2528" spans="4:11" s="20" customFormat="1" ht="12.75">
      <c r="D2528" s="49"/>
      <c r="H2528" s="9"/>
      <c r="K2528" s="21"/>
    </row>
    <row r="2529" spans="4:11" s="20" customFormat="1" ht="12.75">
      <c r="D2529" s="49"/>
      <c r="H2529" s="9"/>
      <c r="K2529" s="21"/>
    </row>
    <row r="2530" spans="4:11" s="20" customFormat="1" ht="12.75">
      <c r="D2530" s="49"/>
      <c r="H2530" s="9"/>
      <c r="K2530" s="21"/>
    </row>
    <row r="2531" spans="4:11" s="20" customFormat="1" ht="12.75">
      <c r="D2531" s="49"/>
      <c r="H2531" s="9"/>
      <c r="K2531" s="21"/>
    </row>
    <row r="2532" spans="4:11" s="20" customFormat="1" ht="12.75">
      <c r="D2532" s="49"/>
      <c r="H2532" s="9"/>
      <c r="K2532" s="21"/>
    </row>
    <row r="2533" spans="4:11" s="20" customFormat="1" ht="12.75">
      <c r="D2533" s="49"/>
      <c r="H2533" s="9"/>
      <c r="K2533" s="21"/>
    </row>
    <row r="2534" spans="4:11" s="20" customFormat="1" ht="12.75">
      <c r="D2534" s="49"/>
      <c r="H2534" s="9"/>
      <c r="K2534" s="21"/>
    </row>
    <row r="2535" spans="4:11" s="20" customFormat="1" ht="12.75">
      <c r="D2535" s="49"/>
      <c r="H2535" s="9"/>
      <c r="K2535" s="21"/>
    </row>
    <row r="2536" spans="4:11" s="20" customFormat="1" ht="12.75">
      <c r="D2536" s="49"/>
      <c r="H2536" s="9"/>
      <c r="K2536" s="21"/>
    </row>
    <row r="2537" spans="4:11" s="20" customFormat="1" ht="12.75">
      <c r="D2537" s="49"/>
      <c r="H2537" s="9"/>
      <c r="K2537" s="21"/>
    </row>
    <row r="2538" spans="4:11" s="20" customFormat="1" ht="12.75">
      <c r="D2538" s="49"/>
      <c r="H2538" s="9"/>
      <c r="K2538" s="21"/>
    </row>
    <row r="2539" spans="4:11" s="20" customFormat="1" ht="12.75">
      <c r="D2539" s="49"/>
      <c r="H2539" s="9"/>
      <c r="K2539" s="21"/>
    </row>
    <row r="2540" spans="4:11" s="20" customFormat="1" ht="12.75">
      <c r="D2540" s="49"/>
      <c r="H2540" s="9"/>
      <c r="K2540" s="21"/>
    </row>
    <row r="2541" spans="4:11" s="20" customFormat="1" ht="12.75">
      <c r="D2541" s="49"/>
      <c r="H2541" s="9"/>
      <c r="K2541" s="21"/>
    </row>
    <row r="2542" spans="4:11" s="20" customFormat="1" ht="12.75">
      <c r="D2542" s="49"/>
      <c r="H2542" s="9"/>
      <c r="K2542" s="21"/>
    </row>
    <row r="2543" spans="4:11" s="20" customFormat="1" ht="12.75">
      <c r="D2543" s="49"/>
      <c r="H2543" s="9"/>
      <c r="K2543" s="21"/>
    </row>
    <row r="2544" spans="4:11" s="20" customFormat="1" ht="12.75">
      <c r="D2544" s="49"/>
      <c r="H2544" s="9"/>
      <c r="K2544" s="21"/>
    </row>
    <row r="2545" spans="4:11" s="20" customFormat="1" ht="12.75">
      <c r="D2545" s="49"/>
      <c r="H2545" s="9"/>
      <c r="K2545" s="21"/>
    </row>
    <row r="2546" spans="4:11" s="20" customFormat="1" ht="12.75">
      <c r="D2546" s="49"/>
      <c r="H2546" s="9"/>
      <c r="K2546" s="21"/>
    </row>
    <row r="2547" spans="4:11" s="20" customFormat="1" ht="12.75">
      <c r="D2547" s="49"/>
      <c r="H2547" s="9"/>
      <c r="K2547" s="21"/>
    </row>
    <row r="2548" spans="4:11" s="20" customFormat="1" ht="12.75">
      <c r="D2548" s="49"/>
      <c r="H2548" s="9"/>
      <c r="K2548" s="21"/>
    </row>
    <row r="2549" spans="4:11" s="20" customFormat="1" ht="12.75">
      <c r="D2549" s="49"/>
      <c r="H2549" s="9"/>
      <c r="K2549" s="21"/>
    </row>
    <row r="2550" spans="4:11" s="20" customFormat="1" ht="12.75">
      <c r="D2550" s="49"/>
      <c r="H2550" s="9"/>
      <c r="K2550" s="21"/>
    </row>
    <row r="2551" spans="4:11" s="20" customFormat="1" ht="12.75">
      <c r="D2551" s="49"/>
      <c r="H2551" s="9"/>
      <c r="K2551" s="21"/>
    </row>
    <row r="2552" spans="4:11" s="20" customFormat="1" ht="12.75">
      <c r="D2552" s="49"/>
      <c r="H2552" s="9"/>
      <c r="K2552" s="21"/>
    </row>
    <row r="2553" spans="4:11" s="20" customFormat="1" ht="12.75">
      <c r="D2553" s="49"/>
      <c r="H2553" s="9"/>
      <c r="K2553" s="21"/>
    </row>
    <row r="2554" spans="4:11" s="20" customFormat="1" ht="12.75">
      <c r="D2554" s="49"/>
      <c r="H2554" s="9"/>
      <c r="K2554" s="21"/>
    </row>
    <row r="2555" spans="4:11" s="20" customFormat="1" ht="12.75">
      <c r="D2555" s="49"/>
      <c r="H2555" s="9"/>
      <c r="K2555" s="21"/>
    </row>
    <row r="2556" spans="4:11" s="20" customFormat="1" ht="12.75">
      <c r="D2556" s="49"/>
      <c r="H2556" s="9"/>
      <c r="K2556" s="21"/>
    </row>
    <row r="2557" spans="4:11" s="20" customFormat="1" ht="12.75">
      <c r="D2557" s="49"/>
      <c r="H2557" s="9"/>
      <c r="K2557" s="21"/>
    </row>
    <row r="2558" spans="4:11" s="20" customFormat="1" ht="12.75">
      <c r="D2558" s="49"/>
      <c r="H2558" s="9"/>
      <c r="K2558" s="21"/>
    </row>
    <row r="2559" spans="4:11" s="20" customFormat="1" ht="12.75">
      <c r="D2559" s="49"/>
      <c r="H2559" s="9"/>
      <c r="K2559" s="21"/>
    </row>
    <row r="2560" spans="4:11" s="20" customFormat="1" ht="12.75">
      <c r="D2560" s="49"/>
      <c r="H2560" s="9"/>
      <c r="K2560" s="21"/>
    </row>
    <row r="2561" spans="4:11" s="20" customFormat="1" ht="12.75">
      <c r="D2561" s="49"/>
      <c r="H2561" s="9"/>
      <c r="K2561" s="21"/>
    </row>
    <row r="2562" spans="4:11" s="20" customFormat="1" ht="12.75">
      <c r="D2562" s="49"/>
      <c r="H2562" s="9"/>
      <c r="K2562" s="21"/>
    </row>
    <row r="2563" spans="4:11" s="20" customFormat="1" ht="12.75">
      <c r="D2563" s="49"/>
      <c r="H2563" s="9"/>
      <c r="K2563" s="21"/>
    </row>
    <row r="2564" spans="4:11" s="20" customFormat="1" ht="12.75">
      <c r="D2564" s="49"/>
      <c r="H2564" s="9"/>
      <c r="K2564" s="21"/>
    </row>
    <row r="2565" spans="4:11" s="20" customFormat="1" ht="12.75">
      <c r="D2565" s="49"/>
      <c r="H2565" s="9"/>
      <c r="K2565" s="21"/>
    </row>
    <row r="2566" spans="4:11" s="20" customFormat="1" ht="12.75">
      <c r="D2566" s="49"/>
      <c r="H2566" s="9"/>
      <c r="K2566" s="21"/>
    </row>
    <row r="2567" spans="4:11" s="20" customFormat="1" ht="12.75">
      <c r="D2567" s="49"/>
      <c r="H2567" s="9"/>
      <c r="K2567" s="21"/>
    </row>
    <row r="2568" spans="4:11" s="20" customFormat="1" ht="12.75">
      <c r="D2568" s="49"/>
      <c r="H2568" s="9"/>
      <c r="K2568" s="21"/>
    </row>
    <row r="2569" spans="4:11" s="20" customFormat="1" ht="12.75">
      <c r="D2569" s="49"/>
      <c r="H2569" s="9"/>
      <c r="K2569" s="21"/>
    </row>
    <row r="2570" spans="4:11" s="20" customFormat="1" ht="12.75">
      <c r="D2570" s="49"/>
      <c r="H2570" s="9"/>
      <c r="K2570" s="21"/>
    </row>
    <row r="2571" spans="4:11" s="20" customFormat="1" ht="12.75">
      <c r="D2571" s="49"/>
      <c r="H2571" s="9"/>
      <c r="K2571" s="21"/>
    </row>
    <row r="2572" spans="4:11" s="20" customFormat="1" ht="12.75">
      <c r="D2572" s="49"/>
      <c r="H2572" s="9"/>
      <c r="K2572" s="21"/>
    </row>
    <row r="2573" spans="4:11" s="20" customFormat="1" ht="12.75">
      <c r="D2573" s="49"/>
      <c r="H2573" s="9"/>
      <c r="K2573" s="21"/>
    </row>
    <row r="2574" spans="4:11" s="20" customFormat="1" ht="12.75">
      <c r="D2574" s="49"/>
      <c r="H2574" s="9"/>
      <c r="K2574" s="21"/>
    </row>
    <row r="2575" spans="4:11" s="20" customFormat="1" ht="12.75">
      <c r="D2575" s="49"/>
      <c r="H2575" s="9"/>
      <c r="K2575" s="21"/>
    </row>
    <row r="2576" spans="4:11" s="20" customFormat="1" ht="12.75">
      <c r="D2576" s="49"/>
      <c r="H2576" s="9"/>
      <c r="K2576" s="21"/>
    </row>
    <row r="2577" spans="4:11" s="20" customFormat="1" ht="12.75">
      <c r="D2577" s="49"/>
      <c r="H2577" s="9"/>
      <c r="K2577" s="21"/>
    </row>
    <row r="2578" spans="4:11" s="20" customFormat="1" ht="12.75">
      <c r="D2578" s="49"/>
      <c r="H2578" s="9"/>
      <c r="K2578" s="21"/>
    </row>
    <row r="2579" spans="4:11" s="20" customFormat="1" ht="12.75">
      <c r="D2579" s="49"/>
      <c r="H2579" s="9"/>
      <c r="K2579" s="21"/>
    </row>
    <row r="2580" spans="4:11" s="20" customFormat="1" ht="12.75">
      <c r="D2580" s="49"/>
      <c r="H2580" s="9"/>
      <c r="K2580" s="21"/>
    </row>
    <row r="2581" spans="4:11" s="20" customFormat="1" ht="12.75">
      <c r="D2581" s="49"/>
      <c r="H2581" s="9"/>
      <c r="K2581" s="21"/>
    </row>
    <row r="2582" spans="4:11" s="20" customFormat="1" ht="12.75">
      <c r="D2582" s="49"/>
      <c r="H2582" s="9"/>
      <c r="K2582" s="21"/>
    </row>
    <row r="2583" spans="4:11" s="20" customFormat="1" ht="12.75">
      <c r="D2583" s="49"/>
      <c r="H2583" s="9"/>
      <c r="K2583" s="21"/>
    </row>
    <row r="2584" spans="4:11" s="20" customFormat="1" ht="12.75">
      <c r="D2584" s="49"/>
      <c r="H2584" s="9"/>
      <c r="K2584" s="21"/>
    </row>
    <row r="2585" spans="4:11" s="20" customFormat="1" ht="12.75">
      <c r="D2585" s="49"/>
      <c r="H2585" s="9"/>
      <c r="K2585" s="21"/>
    </row>
    <row r="2586" spans="4:11" s="20" customFormat="1" ht="12.75">
      <c r="D2586" s="49"/>
      <c r="H2586" s="9"/>
      <c r="K2586" s="21"/>
    </row>
    <row r="2587" spans="4:11" s="20" customFormat="1" ht="12.75">
      <c r="D2587" s="49"/>
      <c r="H2587" s="9"/>
      <c r="K2587" s="21"/>
    </row>
    <row r="2588" spans="4:11" s="20" customFormat="1" ht="12.75">
      <c r="D2588" s="49"/>
      <c r="H2588" s="9"/>
      <c r="K2588" s="21"/>
    </row>
    <row r="2589" spans="4:11" s="20" customFormat="1" ht="12.75">
      <c r="D2589" s="49"/>
      <c r="H2589" s="9"/>
      <c r="K2589" s="21"/>
    </row>
    <row r="2590" spans="4:11" s="20" customFormat="1" ht="12.75">
      <c r="D2590" s="49"/>
      <c r="H2590" s="9"/>
      <c r="K2590" s="21"/>
    </row>
    <row r="2591" spans="4:11" s="20" customFormat="1" ht="12.75">
      <c r="D2591" s="49"/>
      <c r="H2591" s="9"/>
      <c r="K2591" s="21"/>
    </row>
    <row r="2592" spans="4:11" s="20" customFormat="1" ht="12.75">
      <c r="D2592" s="49"/>
      <c r="H2592" s="9"/>
      <c r="K2592" s="21"/>
    </row>
    <row r="2593" spans="4:11" s="20" customFormat="1" ht="12.75">
      <c r="D2593" s="49"/>
      <c r="H2593" s="9"/>
      <c r="K2593" s="21"/>
    </row>
    <row r="2594" spans="4:11" s="20" customFormat="1" ht="12.75">
      <c r="D2594" s="49"/>
      <c r="H2594" s="9"/>
      <c r="K2594" s="21"/>
    </row>
    <row r="2595" spans="4:11" s="20" customFormat="1" ht="12.75">
      <c r="D2595" s="49"/>
      <c r="H2595" s="9"/>
      <c r="K2595" s="21"/>
    </row>
    <row r="2596" spans="4:11" s="20" customFormat="1" ht="12.75">
      <c r="D2596" s="49"/>
      <c r="H2596" s="9"/>
      <c r="K2596" s="21"/>
    </row>
    <row r="2597" spans="4:11" s="20" customFormat="1" ht="12.75">
      <c r="D2597" s="49"/>
      <c r="H2597" s="9"/>
      <c r="K2597" s="21"/>
    </row>
    <row r="2598" spans="4:11" s="20" customFormat="1" ht="12.75">
      <c r="D2598" s="49"/>
      <c r="H2598" s="9"/>
      <c r="K2598" s="21"/>
    </row>
    <row r="2599" spans="4:11" s="20" customFormat="1" ht="12.75">
      <c r="D2599" s="49"/>
      <c r="H2599" s="9"/>
      <c r="K2599" s="21"/>
    </row>
    <row r="2600" spans="4:11" s="20" customFormat="1" ht="12.75">
      <c r="D2600" s="49"/>
      <c r="H2600" s="9"/>
      <c r="K2600" s="21"/>
    </row>
    <row r="2601" spans="4:11" s="20" customFormat="1" ht="12.75">
      <c r="D2601" s="49"/>
      <c r="H2601" s="9"/>
      <c r="K2601" s="21"/>
    </row>
    <row r="2602" spans="4:11" s="20" customFormat="1" ht="12.75">
      <c r="D2602" s="49"/>
      <c r="H2602" s="9"/>
      <c r="K2602" s="21"/>
    </row>
    <row r="2603" spans="4:11" s="20" customFormat="1" ht="12.75">
      <c r="D2603" s="49"/>
      <c r="H2603" s="9"/>
      <c r="K2603" s="21"/>
    </row>
    <row r="2604" spans="4:11" s="20" customFormat="1" ht="12.75">
      <c r="D2604" s="49"/>
      <c r="H2604" s="9"/>
      <c r="K2604" s="21"/>
    </row>
    <row r="2605" spans="4:11" s="20" customFormat="1" ht="12.75">
      <c r="D2605" s="49"/>
      <c r="H2605" s="9"/>
      <c r="K2605" s="21"/>
    </row>
    <row r="2606" spans="4:11" s="20" customFormat="1" ht="12.75">
      <c r="D2606" s="49"/>
      <c r="H2606" s="9"/>
      <c r="K2606" s="21"/>
    </row>
    <row r="2607" spans="4:11" s="20" customFormat="1" ht="12.75">
      <c r="D2607" s="49"/>
      <c r="H2607" s="9"/>
      <c r="K2607" s="21"/>
    </row>
    <row r="2608" spans="4:11" s="20" customFormat="1" ht="12.75">
      <c r="D2608" s="49"/>
      <c r="H2608" s="9"/>
      <c r="K2608" s="21"/>
    </row>
    <row r="2609" spans="4:11" s="20" customFormat="1" ht="12.75">
      <c r="D2609" s="49"/>
      <c r="H2609" s="9"/>
      <c r="K2609" s="21"/>
    </row>
    <row r="2610" spans="4:11" s="20" customFormat="1" ht="12.75">
      <c r="D2610" s="49"/>
      <c r="H2610" s="9"/>
      <c r="K2610" s="21"/>
    </row>
    <row r="2611" spans="4:11" s="20" customFormat="1" ht="12.75">
      <c r="D2611" s="49"/>
      <c r="H2611" s="9"/>
      <c r="K2611" s="21"/>
    </row>
    <row r="2612" spans="4:11" s="20" customFormat="1" ht="12.75">
      <c r="D2612" s="49"/>
      <c r="H2612" s="9"/>
      <c r="K2612" s="21"/>
    </row>
    <row r="2613" spans="4:11" s="20" customFormat="1" ht="12.75">
      <c r="D2613" s="49"/>
      <c r="H2613" s="9"/>
      <c r="K2613" s="21"/>
    </row>
    <row r="2614" spans="4:11" s="20" customFormat="1" ht="12.75">
      <c r="D2614" s="49"/>
      <c r="H2614" s="9"/>
      <c r="K2614" s="21"/>
    </row>
    <row r="2615" spans="4:11" s="20" customFormat="1" ht="12.75">
      <c r="D2615" s="49"/>
      <c r="H2615" s="9"/>
      <c r="K2615" s="21"/>
    </row>
    <row r="2616" spans="4:11" s="20" customFormat="1" ht="12.75">
      <c r="D2616" s="49"/>
      <c r="H2616" s="9"/>
      <c r="K2616" s="21"/>
    </row>
    <row r="2617" spans="4:11" s="20" customFormat="1" ht="12.75">
      <c r="D2617" s="49"/>
      <c r="H2617" s="9"/>
      <c r="K2617" s="21"/>
    </row>
    <row r="2618" spans="4:11" s="20" customFormat="1" ht="12.75">
      <c r="D2618" s="49"/>
      <c r="H2618" s="9"/>
      <c r="K2618" s="21"/>
    </row>
    <row r="2619" spans="4:11" s="20" customFormat="1" ht="12.75">
      <c r="D2619" s="49"/>
      <c r="H2619" s="9"/>
      <c r="K2619" s="21"/>
    </row>
    <row r="2620" spans="4:11" s="20" customFormat="1" ht="12.75">
      <c r="D2620" s="49"/>
      <c r="H2620" s="9"/>
      <c r="K2620" s="21"/>
    </row>
    <row r="2621" spans="4:11" s="20" customFormat="1" ht="12.75">
      <c r="D2621" s="49"/>
      <c r="H2621" s="9"/>
      <c r="K2621" s="21"/>
    </row>
    <row r="2622" spans="4:11" s="20" customFormat="1" ht="12.75">
      <c r="D2622" s="49"/>
      <c r="H2622" s="9"/>
      <c r="K2622" s="21"/>
    </row>
    <row r="2623" spans="4:11" s="20" customFormat="1" ht="12.75">
      <c r="D2623" s="49"/>
      <c r="H2623" s="9"/>
      <c r="K2623" s="21"/>
    </row>
    <row r="2624" spans="4:11" s="20" customFormat="1" ht="12.75">
      <c r="D2624" s="49"/>
      <c r="H2624" s="9"/>
      <c r="K2624" s="21"/>
    </row>
    <row r="2625" spans="4:11" s="20" customFormat="1" ht="12.75">
      <c r="D2625" s="49"/>
      <c r="H2625" s="9"/>
      <c r="K2625" s="21"/>
    </row>
    <row r="2626" spans="4:11" s="20" customFormat="1" ht="12.75">
      <c r="D2626" s="49"/>
      <c r="H2626" s="9"/>
      <c r="K2626" s="21"/>
    </row>
    <row r="2627" spans="4:11" s="20" customFormat="1" ht="12.75">
      <c r="D2627" s="49"/>
      <c r="H2627" s="9"/>
      <c r="K2627" s="21"/>
    </row>
    <row r="2628" spans="4:11" s="20" customFormat="1" ht="12.75">
      <c r="D2628" s="49"/>
      <c r="H2628" s="9"/>
      <c r="K2628" s="21"/>
    </row>
    <row r="2629" spans="4:11" s="20" customFormat="1" ht="12.75">
      <c r="D2629" s="49"/>
      <c r="H2629" s="9"/>
      <c r="K2629" s="21"/>
    </row>
    <row r="2630" spans="4:11" s="20" customFormat="1" ht="12.75">
      <c r="D2630" s="49"/>
      <c r="H2630" s="9"/>
      <c r="K2630" s="21"/>
    </row>
    <row r="2631" spans="4:11" s="20" customFormat="1" ht="12.75">
      <c r="D2631" s="49"/>
      <c r="H2631" s="9"/>
      <c r="K2631" s="21"/>
    </row>
    <row r="2632" spans="4:11" s="20" customFormat="1" ht="12.75">
      <c r="D2632" s="49"/>
      <c r="H2632" s="9"/>
      <c r="K2632" s="21"/>
    </row>
    <row r="2633" spans="4:11" s="20" customFormat="1" ht="12.75">
      <c r="D2633" s="49"/>
      <c r="H2633" s="9"/>
      <c r="K2633" s="21"/>
    </row>
    <row r="2634" spans="4:11" s="20" customFormat="1" ht="12.75">
      <c r="D2634" s="49"/>
      <c r="H2634" s="9"/>
      <c r="K2634" s="21"/>
    </row>
    <row r="2635" spans="4:11" s="20" customFormat="1" ht="12.75">
      <c r="D2635" s="49"/>
      <c r="H2635" s="9"/>
      <c r="K2635" s="21"/>
    </row>
    <row r="2636" spans="4:11" s="20" customFormat="1" ht="12.75">
      <c r="D2636" s="49"/>
      <c r="H2636" s="9"/>
      <c r="K2636" s="21"/>
    </row>
    <row r="2637" spans="4:11" s="20" customFormat="1" ht="12.75">
      <c r="D2637" s="49"/>
      <c r="H2637" s="9"/>
      <c r="K2637" s="21"/>
    </row>
    <row r="2638" spans="4:11" s="20" customFormat="1" ht="12.75">
      <c r="D2638" s="49"/>
      <c r="H2638" s="9"/>
      <c r="K2638" s="21"/>
    </row>
    <row r="2639" spans="4:11" s="20" customFormat="1" ht="12.75">
      <c r="D2639" s="49"/>
      <c r="H2639" s="9"/>
      <c r="K2639" s="21"/>
    </row>
    <row r="2640" spans="4:11" s="20" customFormat="1" ht="12.75">
      <c r="D2640" s="49"/>
      <c r="H2640" s="9"/>
      <c r="K2640" s="21"/>
    </row>
    <row r="2641" spans="4:11" s="20" customFormat="1" ht="12.75">
      <c r="D2641" s="49"/>
      <c r="H2641" s="9"/>
      <c r="K2641" s="21"/>
    </row>
    <row r="2642" spans="4:11" s="20" customFormat="1" ht="12.75">
      <c r="D2642" s="49"/>
      <c r="H2642" s="9"/>
      <c r="K2642" s="21"/>
    </row>
    <row r="2643" spans="4:11" s="20" customFormat="1" ht="12.75">
      <c r="D2643" s="49"/>
      <c r="H2643" s="9"/>
      <c r="K2643" s="21"/>
    </row>
    <row r="2644" spans="4:11" s="20" customFormat="1" ht="12.75">
      <c r="D2644" s="49"/>
      <c r="H2644" s="9"/>
      <c r="K2644" s="21"/>
    </row>
    <row r="2645" spans="4:11" s="20" customFormat="1" ht="12.75">
      <c r="D2645" s="49"/>
      <c r="H2645" s="9"/>
      <c r="K2645" s="21"/>
    </row>
    <row r="2646" spans="4:11" s="20" customFormat="1" ht="12.75">
      <c r="D2646" s="49"/>
      <c r="H2646" s="9"/>
      <c r="K2646" s="21"/>
    </row>
    <row r="2647" spans="4:11" s="20" customFormat="1" ht="12.75">
      <c r="D2647" s="49"/>
      <c r="H2647" s="9"/>
      <c r="K2647" s="21"/>
    </row>
    <row r="2648" spans="4:11" s="20" customFormat="1" ht="12.75">
      <c r="D2648" s="49"/>
      <c r="H2648" s="9"/>
      <c r="K2648" s="21"/>
    </row>
    <row r="2649" spans="4:11" s="20" customFormat="1" ht="12.75">
      <c r="D2649" s="49"/>
      <c r="H2649" s="9"/>
      <c r="K2649" s="21"/>
    </row>
    <row r="2650" spans="4:11" s="20" customFormat="1" ht="12.75">
      <c r="D2650" s="49"/>
      <c r="H2650" s="9"/>
      <c r="K2650" s="21"/>
    </row>
    <row r="2651" spans="4:11" s="20" customFormat="1" ht="12.75">
      <c r="D2651" s="49"/>
      <c r="H2651" s="9"/>
      <c r="K2651" s="21"/>
    </row>
    <row r="2652" spans="4:11" s="20" customFormat="1" ht="12.75">
      <c r="D2652" s="49"/>
      <c r="H2652" s="9"/>
      <c r="K2652" s="21"/>
    </row>
    <row r="2653" spans="4:11" s="20" customFormat="1" ht="12.75">
      <c r="D2653" s="49"/>
      <c r="H2653" s="9"/>
      <c r="K2653" s="21"/>
    </row>
    <row r="2654" spans="4:11" s="20" customFormat="1" ht="12.75">
      <c r="D2654" s="49"/>
      <c r="H2654" s="9"/>
      <c r="K2654" s="21"/>
    </row>
    <row r="2655" spans="4:11" s="20" customFormat="1" ht="12.75">
      <c r="D2655" s="49"/>
      <c r="H2655" s="9"/>
      <c r="K2655" s="21"/>
    </row>
    <row r="2656" spans="4:11" s="20" customFormat="1" ht="12.75">
      <c r="D2656" s="49"/>
      <c r="H2656" s="9"/>
      <c r="K2656" s="21"/>
    </row>
    <row r="2657" spans="4:11" s="20" customFormat="1" ht="12.75">
      <c r="D2657" s="49"/>
      <c r="H2657" s="9"/>
      <c r="K2657" s="21"/>
    </row>
    <row r="2658" spans="4:11" s="20" customFormat="1" ht="12.75">
      <c r="D2658" s="49"/>
      <c r="H2658" s="9"/>
      <c r="K2658" s="21"/>
    </row>
    <row r="2659" spans="4:11" s="20" customFormat="1" ht="12.75">
      <c r="D2659" s="49"/>
      <c r="H2659" s="9"/>
      <c r="K2659" s="21"/>
    </row>
    <row r="2660" spans="4:11" s="20" customFormat="1" ht="12.75">
      <c r="D2660" s="49"/>
      <c r="H2660" s="9"/>
      <c r="K2660" s="21"/>
    </row>
    <row r="2661" spans="4:11" s="20" customFormat="1" ht="12.75">
      <c r="D2661" s="49"/>
      <c r="H2661" s="9"/>
      <c r="K2661" s="21"/>
    </row>
    <row r="2662" spans="4:11" s="20" customFormat="1" ht="12.75">
      <c r="D2662" s="49"/>
      <c r="H2662" s="9"/>
      <c r="K2662" s="21"/>
    </row>
    <row r="2663" spans="4:11" s="20" customFormat="1" ht="12.75">
      <c r="D2663" s="49"/>
      <c r="H2663" s="9"/>
      <c r="K2663" s="21"/>
    </row>
    <row r="2664" spans="4:11" s="20" customFormat="1" ht="12.75">
      <c r="D2664" s="49"/>
      <c r="H2664" s="9"/>
      <c r="K2664" s="21"/>
    </row>
    <row r="2665" spans="4:11" s="20" customFormat="1" ht="12.75">
      <c r="D2665" s="49"/>
      <c r="H2665" s="9"/>
      <c r="K2665" s="21"/>
    </row>
    <row r="2666" spans="4:11" s="20" customFormat="1" ht="12.75">
      <c r="D2666" s="49"/>
      <c r="H2666" s="9"/>
      <c r="K2666" s="21"/>
    </row>
    <row r="2667" spans="4:11" s="20" customFormat="1" ht="12.75">
      <c r="D2667" s="49"/>
      <c r="H2667" s="9"/>
      <c r="K2667" s="21"/>
    </row>
    <row r="2668" spans="4:11" s="20" customFormat="1" ht="12.75">
      <c r="D2668" s="49"/>
      <c r="H2668" s="9"/>
      <c r="K2668" s="21"/>
    </row>
    <row r="2669" spans="4:11" s="20" customFormat="1" ht="12.75">
      <c r="D2669" s="49"/>
      <c r="H2669" s="9"/>
      <c r="K2669" s="21"/>
    </row>
    <row r="2670" spans="4:11" s="20" customFormat="1" ht="12.75">
      <c r="D2670" s="49"/>
      <c r="H2670" s="9"/>
      <c r="K2670" s="21"/>
    </row>
    <row r="2671" spans="4:11" s="20" customFormat="1" ht="12.75">
      <c r="D2671" s="49"/>
      <c r="H2671" s="9"/>
      <c r="K2671" s="21"/>
    </row>
    <row r="2672" spans="4:11" s="20" customFormat="1" ht="12.75">
      <c r="D2672" s="49"/>
      <c r="H2672" s="9"/>
      <c r="K2672" s="21"/>
    </row>
    <row r="2673" spans="4:11" s="20" customFormat="1" ht="12.75">
      <c r="D2673" s="49"/>
      <c r="H2673" s="9"/>
      <c r="K2673" s="21"/>
    </row>
    <row r="2674" spans="4:11" s="20" customFormat="1" ht="12.75">
      <c r="D2674" s="49"/>
      <c r="H2674" s="9"/>
      <c r="K2674" s="21"/>
    </row>
    <row r="2675" spans="4:11" s="20" customFormat="1" ht="12.75">
      <c r="D2675" s="49"/>
      <c r="H2675" s="9"/>
      <c r="K2675" s="21"/>
    </row>
    <row r="2676" spans="4:11" s="20" customFormat="1" ht="12.75">
      <c r="D2676" s="49"/>
      <c r="H2676" s="9"/>
      <c r="K2676" s="21"/>
    </row>
    <row r="2677" spans="4:11" s="20" customFormat="1" ht="12.75">
      <c r="D2677" s="49"/>
      <c r="H2677" s="9"/>
      <c r="K2677" s="21"/>
    </row>
    <row r="2678" spans="4:11" s="20" customFormat="1" ht="12.75">
      <c r="D2678" s="49"/>
      <c r="H2678" s="9"/>
      <c r="K2678" s="21"/>
    </row>
    <row r="2679" spans="4:11" s="20" customFormat="1" ht="12.75">
      <c r="D2679" s="49"/>
      <c r="H2679" s="9"/>
      <c r="K2679" s="21"/>
    </row>
    <row r="2680" spans="4:11" s="20" customFormat="1" ht="12.75">
      <c r="D2680" s="49"/>
      <c r="H2680" s="9"/>
      <c r="K2680" s="21"/>
    </row>
    <row r="2681" spans="4:11" s="20" customFormat="1" ht="12.75">
      <c r="D2681" s="49"/>
      <c r="H2681" s="9"/>
      <c r="K2681" s="21"/>
    </row>
    <row r="2682" spans="4:11" s="20" customFormat="1" ht="12.75">
      <c r="D2682" s="49"/>
      <c r="H2682" s="9"/>
      <c r="K2682" s="21"/>
    </row>
    <row r="2683" spans="4:11" s="20" customFormat="1" ht="12.75">
      <c r="D2683" s="49"/>
      <c r="H2683" s="9"/>
      <c r="K2683" s="21"/>
    </row>
    <row r="2684" spans="4:11" s="20" customFormat="1" ht="12.75">
      <c r="D2684" s="49"/>
      <c r="H2684" s="9"/>
      <c r="K2684" s="21"/>
    </row>
    <row r="2685" spans="4:11" s="20" customFormat="1" ht="12.75">
      <c r="D2685" s="49"/>
      <c r="H2685" s="9"/>
      <c r="K2685" s="21"/>
    </row>
    <row r="2686" spans="4:11" s="20" customFormat="1" ht="12.75">
      <c r="D2686" s="49"/>
      <c r="H2686" s="9"/>
      <c r="K2686" s="21"/>
    </row>
    <row r="2687" spans="4:11" s="20" customFormat="1" ht="12.75">
      <c r="D2687" s="49"/>
      <c r="H2687" s="9"/>
      <c r="K2687" s="21"/>
    </row>
    <row r="2688" spans="4:11" s="20" customFormat="1" ht="12.75">
      <c r="D2688" s="49"/>
      <c r="H2688" s="9"/>
      <c r="K2688" s="21"/>
    </row>
    <row r="2689" spans="4:11" s="20" customFormat="1" ht="12.75">
      <c r="D2689" s="49"/>
      <c r="H2689" s="9"/>
      <c r="K2689" s="21"/>
    </row>
    <row r="2690" spans="4:11" s="20" customFormat="1" ht="12.75">
      <c r="D2690" s="49"/>
      <c r="H2690" s="9"/>
      <c r="K2690" s="21"/>
    </row>
    <row r="2691" spans="4:11" s="20" customFormat="1" ht="12.75">
      <c r="D2691" s="49"/>
      <c r="H2691" s="9"/>
      <c r="K2691" s="21"/>
    </row>
    <row r="2692" spans="4:11" s="20" customFormat="1" ht="12.75">
      <c r="D2692" s="49"/>
      <c r="H2692" s="9"/>
      <c r="K2692" s="21"/>
    </row>
    <row r="2693" spans="4:11" s="20" customFormat="1" ht="12.75">
      <c r="D2693" s="49"/>
      <c r="H2693" s="9"/>
      <c r="K2693" s="21"/>
    </row>
    <row r="2694" spans="4:11" s="20" customFormat="1" ht="12.75">
      <c r="D2694" s="49"/>
      <c r="H2694" s="9"/>
      <c r="K2694" s="21"/>
    </row>
    <row r="2695" spans="4:11" s="20" customFormat="1" ht="12.75">
      <c r="D2695" s="49"/>
      <c r="H2695" s="9"/>
      <c r="K2695" s="21"/>
    </row>
    <row r="2696" spans="4:11" s="20" customFormat="1" ht="12.75">
      <c r="D2696" s="49"/>
      <c r="H2696" s="9"/>
      <c r="K2696" s="21"/>
    </row>
    <row r="2697" spans="4:11" s="20" customFormat="1" ht="12.75">
      <c r="D2697" s="49"/>
      <c r="H2697" s="9"/>
      <c r="K2697" s="21"/>
    </row>
    <row r="2698" spans="4:11" s="20" customFormat="1" ht="12.75">
      <c r="D2698" s="49"/>
      <c r="H2698" s="9"/>
      <c r="K2698" s="21"/>
    </row>
    <row r="2699" spans="4:11" s="20" customFormat="1" ht="12.75">
      <c r="D2699" s="49"/>
      <c r="H2699" s="9"/>
      <c r="K2699" s="21"/>
    </row>
    <row r="2700" spans="4:11" s="20" customFormat="1" ht="12.75">
      <c r="D2700" s="49"/>
      <c r="H2700" s="9"/>
      <c r="K2700" s="21"/>
    </row>
    <row r="2701" spans="4:11" s="20" customFormat="1" ht="12.75">
      <c r="D2701" s="49"/>
      <c r="H2701" s="9"/>
      <c r="K2701" s="21"/>
    </row>
    <row r="2702" spans="4:11" s="20" customFormat="1" ht="12.75">
      <c r="D2702" s="49"/>
      <c r="H2702" s="9"/>
      <c r="K2702" s="21"/>
    </row>
    <row r="2703" spans="4:11" s="20" customFormat="1" ht="12.75">
      <c r="D2703" s="49"/>
      <c r="H2703" s="9"/>
      <c r="K2703" s="21"/>
    </row>
    <row r="2704" spans="4:11" s="20" customFormat="1" ht="12.75">
      <c r="D2704" s="49"/>
      <c r="H2704" s="9"/>
      <c r="K2704" s="21"/>
    </row>
    <row r="2705" spans="4:11" s="20" customFormat="1" ht="12.75">
      <c r="D2705" s="49"/>
      <c r="H2705" s="9"/>
      <c r="K2705" s="21"/>
    </row>
    <row r="2706" spans="4:11" s="20" customFormat="1" ht="12.75">
      <c r="D2706" s="49"/>
      <c r="H2706" s="9"/>
      <c r="K2706" s="21"/>
    </row>
    <row r="2707" spans="4:11" s="20" customFormat="1" ht="12.75">
      <c r="D2707" s="49"/>
      <c r="H2707" s="9"/>
      <c r="K2707" s="21"/>
    </row>
    <row r="2708" spans="4:11" s="20" customFormat="1" ht="12.75">
      <c r="D2708" s="49"/>
      <c r="H2708" s="9"/>
      <c r="K2708" s="21"/>
    </row>
    <row r="2709" spans="4:11" s="20" customFormat="1" ht="12.75">
      <c r="D2709" s="49"/>
      <c r="H2709" s="9"/>
      <c r="K2709" s="21"/>
    </row>
    <row r="2710" spans="4:11" s="20" customFormat="1" ht="12.75">
      <c r="D2710" s="49"/>
      <c r="H2710" s="9"/>
      <c r="K2710" s="21"/>
    </row>
    <row r="2711" spans="4:11" s="20" customFormat="1" ht="12.75">
      <c r="D2711" s="49"/>
      <c r="H2711" s="9"/>
      <c r="K2711" s="21"/>
    </row>
    <row r="2712" spans="4:11" s="20" customFormat="1" ht="12.75">
      <c r="D2712" s="49"/>
      <c r="H2712" s="9"/>
      <c r="K2712" s="21"/>
    </row>
    <row r="2713" spans="4:11" s="20" customFormat="1" ht="12.75">
      <c r="D2713" s="49"/>
      <c r="H2713" s="9"/>
      <c r="K2713" s="21"/>
    </row>
    <row r="2714" spans="4:11" s="20" customFormat="1" ht="12.75">
      <c r="D2714" s="49"/>
      <c r="H2714" s="9"/>
      <c r="K2714" s="21"/>
    </row>
    <row r="2715" spans="4:11" s="20" customFormat="1" ht="12.75">
      <c r="D2715" s="49"/>
      <c r="H2715" s="9"/>
      <c r="K2715" s="21"/>
    </row>
    <row r="2716" spans="4:11" s="20" customFormat="1" ht="12.75">
      <c r="D2716" s="49"/>
      <c r="H2716" s="9"/>
      <c r="K2716" s="21"/>
    </row>
    <row r="2717" spans="4:11" s="20" customFormat="1" ht="12.75">
      <c r="D2717" s="49"/>
      <c r="H2717" s="9"/>
      <c r="K2717" s="21"/>
    </row>
    <row r="2718" spans="4:11" s="20" customFormat="1" ht="12.75">
      <c r="D2718" s="49"/>
      <c r="H2718" s="9"/>
      <c r="K2718" s="21"/>
    </row>
    <row r="2719" spans="4:11" s="20" customFormat="1" ht="12.75">
      <c r="D2719" s="49"/>
      <c r="H2719" s="9"/>
      <c r="K2719" s="21"/>
    </row>
    <row r="2720" spans="4:11" s="20" customFormat="1" ht="12.75">
      <c r="D2720" s="49"/>
      <c r="H2720" s="9"/>
      <c r="K2720" s="21"/>
    </row>
    <row r="2721" spans="4:11" s="20" customFormat="1" ht="12.75">
      <c r="D2721" s="49"/>
      <c r="H2721" s="9"/>
      <c r="K2721" s="21"/>
    </row>
    <row r="2722" spans="4:11" s="20" customFormat="1" ht="12.75">
      <c r="D2722" s="49"/>
      <c r="H2722" s="9"/>
      <c r="K2722" s="21"/>
    </row>
    <row r="2723" spans="4:11" s="20" customFormat="1" ht="12.75">
      <c r="D2723" s="49"/>
      <c r="H2723" s="9"/>
      <c r="K2723" s="21"/>
    </row>
    <row r="2724" spans="4:11" s="20" customFormat="1" ht="12.75">
      <c r="D2724" s="49"/>
      <c r="H2724" s="9"/>
      <c r="K2724" s="21"/>
    </row>
    <row r="2725" spans="4:11" s="20" customFormat="1" ht="12.75">
      <c r="D2725" s="49"/>
      <c r="H2725" s="9"/>
      <c r="K2725" s="21"/>
    </row>
    <row r="2726" spans="4:11" s="20" customFormat="1" ht="12.75">
      <c r="D2726" s="49"/>
      <c r="H2726" s="9"/>
      <c r="K2726" s="21"/>
    </row>
    <row r="2727" spans="4:11" s="20" customFormat="1" ht="12.75">
      <c r="D2727" s="49"/>
      <c r="H2727" s="9"/>
      <c r="K2727" s="21"/>
    </row>
    <row r="2728" spans="4:11" s="20" customFormat="1" ht="12.75">
      <c r="D2728" s="49"/>
      <c r="H2728" s="9"/>
      <c r="K2728" s="21"/>
    </row>
    <row r="2729" spans="4:11" s="20" customFormat="1" ht="12.75">
      <c r="D2729" s="49"/>
      <c r="H2729" s="9"/>
      <c r="K2729" s="21"/>
    </row>
    <row r="2730" spans="4:11" s="20" customFormat="1" ht="12.75">
      <c r="D2730" s="49"/>
      <c r="H2730" s="9"/>
      <c r="K2730" s="21"/>
    </row>
    <row r="2731" spans="4:11" s="20" customFormat="1" ht="12.75">
      <c r="D2731" s="49"/>
      <c r="H2731" s="9"/>
      <c r="K2731" s="21"/>
    </row>
    <row r="2732" spans="4:11" s="20" customFormat="1" ht="12.75">
      <c r="D2732" s="49"/>
      <c r="H2732" s="9"/>
      <c r="K2732" s="21"/>
    </row>
    <row r="2733" spans="4:11" s="20" customFormat="1" ht="12.75">
      <c r="D2733" s="49"/>
      <c r="H2733" s="9"/>
      <c r="K2733" s="21"/>
    </row>
    <row r="2734" spans="4:11" s="20" customFormat="1" ht="12.75">
      <c r="D2734" s="49"/>
      <c r="H2734" s="9"/>
      <c r="K2734" s="21"/>
    </row>
    <row r="2735" spans="4:11" s="20" customFormat="1" ht="12.75">
      <c r="D2735" s="49"/>
      <c r="H2735" s="9"/>
      <c r="K2735" s="21"/>
    </row>
    <row r="2736" spans="4:11" s="20" customFormat="1" ht="12.75">
      <c r="D2736" s="49"/>
      <c r="H2736" s="9"/>
      <c r="K2736" s="21"/>
    </row>
    <row r="2737" spans="4:11" s="20" customFormat="1" ht="12.75">
      <c r="D2737" s="49"/>
      <c r="H2737" s="9"/>
      <c r="K2737" s="21"/>
    </row>
    <row r="2738" spans="4:11" s="20" customFormat="1" ht="12.75">
      <c r="D2738" s="49"/>
      <c r="H2738" s="9"/>
      <c r="K2738" s="21"/>
    </row>
    <row r="2739" spans="4:11" s="20" customFormat="1" ht="12.75">
      <c r="D2739" s="49"/>
      <c r="H2739" s="9"/>
      <c r="K2739" s="21"/>
    </row>
    <row r="2740" spans="4:11" s="20" customFormat="1" ht="12.75">
      <c r="D2740" s="49"/>
      <c r="H2740" s="9"/>
      <c r="K2740" s="21"/>
    </row>
    <row r="2741" spans="4:11" s="20" customFormat="1" ht="12.75">
      <c r="D2741" s="49"/>
      <c r="H2741" s="9"/>
      <c r="K2741" s="21"/>
    </row>
    <row r="2742" spans="4:11" s="20" customFormat="1" ht="12.75">
      <c r="D2742" s="49"/>
      <c r="H2742" s="9"/>
      <c r="K2742" s="21"/>
    </row>
    <row r="2743" spans="4:11" s="20" customFormat="1" ht="12.75">
      <c r="D2743" s="49"/>
      <c r="H2743" s="9"/>
      <c r="K2743" s="21"/>
    </row>
    <row r="2744" spans="4:11" s="20" customFormat="1" ht="12.75">
      <c r="D2744" s="49"/>
      <c r="H2744" s="9"/>
      <c r="K2744" s="21"/>
    </row>
    <row r="2745" spans="4:11" s="20" customFormat="1" ht="12.75">
      <c r="D2745" s="49"/>
      <c r="H2745" s="9"/>
      <c r="K2745" s="21"/>
    </row>
    <row r="2746" spans="4:11" s="20" customFormat="1" ht="12.75">
      <c r="D2746" s="49"/>
      <c r="H2746" s="9"/>
      <c r="K2746" s="21"/>
    </row>
    <row r="2747" spans="4:11" s="20" customFormat="1" ht="12.75">
      <c r="D2747" s="49"/>
      <c r="H2747" s="9"/>
      <c r="K2747" s="21"/>
    </row>
    <row r="2748" spans="4:11" s="20" customFormat="1" ht="12.75">
      <c r="D2748" s="49"/>
      <c r="H2748" s="9"/>
      <c r="K2748" s="21"/>
    </row>
    <row r="2749" spans="4:11" s="20" customFormat="1" ht="12.75">
      <c r="D2749" s="49"/>
      <c r="H2749" s="9"/>
      <c r="K2749" s="21"/>
    </row>
    <row r="2750" spans="4:11" s="20" customFormat="1" ht="12.75">
      <c r="D2750" s="49"/>
      <c r="H2750" s="9"/>
      <c r="K2750" s="21"/>
    </row>
    <row r="2751" spans="4:11" s="20" customFormat="1" ht="12.75">
      <c r="D2751" s="49"/>
      <c r="H2751" s="9"/>
      <c r="K2751" s="21"/>
    </row>
    <row r="2752" spans="4:11" s="20" customFormat="1" ht="12.75">
      <c r="D2752" s="49"/>
      <c r="H2752" s="9"/>
      <c r="K2752" s="21"/>
    </row>
    <row r="2753" spans="4:11" s="20" customFormat="1" ht="12.75">
      <c r="D2753" s="49"/>
      <c r="H2753" s="9"/>
      <c r="K2753" s="21"/>
    </row>
    <row r="2754" spans="4:11" s="20" customFormat="1" ht="12.75">
      <c r="D2754" s="49"/>
      <c r="H2754" s="9"/>
      <c r="K2754" s="21"/>
    </row>
    <row r="2755" spans="4:11" s="20" customFormat="1" ht="12.75">
      <c r="D2755" s="49"/>
      <c r="H2755" s="9"/>
      <c r="K2755" s="21"/>
    </row>
    <row r="2756" spans="4:11" s="20" customFormat="1" ht="12.75">
      <c r="D2756" s="49"/>
      <c r="H2756" s="9"/>
      <c r="K2756" s="21"/>
    </row>
    <row r="2757" spans="4:11" s="20" customFormat="1" ht="12.75">
      <c r="D2757" s="49"/>
      <c r="H2757" s="9"/>
      <c r="K2757" s="21"/>
    </row>
    <row r="2758" spans="4:11" s="20" customFormat="1" ht="12.75">
      <c r="D2758" s="49"/>
      <c r="H2758" s="9"/>
      <c r="K2758" s="21"/>
    </row>
    <row r="2759" spans="4:11" s="20" customFormat="1" ht="12.75">
      <c r="D2759" s="49"/>
      <c r="H2759" s="9"/>
      <c r="K2759" s="21"/>
    </row>
    <row r="2760" spans="4:11" s="20" customFormat="1" ht="12.75">
      <c r="D2760" s="49"/>
      <c r="H2760" s="9"/>
      <c r="K2760" s="21"/>
    </row>
    <row r="2761" spans="4:11" s="20" customFormat="1" ht="12.75">
      <c r="D2761" s="49"/>
      <c r="H2761" s="9"/>
      <c r="K2761" s="21"/>
    </row>
    <row r="2762" spans="4:11" s="20" customFormat="1" ht="12.75">
      <c r="D2762" s="49"/>
      <c r="H2762" s="9"/>
      <c r="K2762" s="21"/>
    </row>
    <row r="2763" spans="4:11" s="20" customFormat="1" ht="12.75">
      <c r="D2763" s="49"/>
      <c r="H2763" s="9"/>
      <c r="K2763" s="21"/>
    </row>
    <row r="2764" spans="4:11" s="20" customFormat="1" ht="12.75">
      <c r="D2764" s="49"/>
      <c r="H2764" s="9"/>
      <c r="K2764" s="21"/>
    </row>
    <row r="2765" spans="4:11" s="20" customFormat="1" ht="12.75">
      <c r="D2765" s="49"/>
      <c r="H2765" s="9"/>
      <c r="K2765" s="21"/>
    </row>
    <row r="2766" spans="4:11" s="20" customFormat="1" ht="12.75">
      <c r="D2766" s="49"/>
      <c r="H2766" s="9"/>
      <c r="K2766" s="21"/>
    </row>
    <row r="2767" spans="4:11" s="20" customFormat="1" ht="12.75">
      <c r="D2767" s="49"/>
      <c r="H2767" s="9"/>
      <c r="K2767" s="21"/>
    </row>
    <row r="2768" spans="4:11" s="20" customFormat="1" ht="12.75">
      <c r="D2768" s="49"/>
      <c r="H2768" s="9"/>
      <c r="K2768" s="21"/>
    </row>
    <row r="2769" spans="4:11" s="20" customFormat="1" ht="12.75">
      <c r="D2769" s="49"/>
      <c r="H2769" s="9"/>
      <c r="K2769" s="21"/>
    </row>
    <row r="2770" spans="4:11" s="20" customFormat="1" ht="12.75">
      <c r="D2770" s="49"/>
      <c r="H2770" s="9"/>
      <c r="K2770" s="21"/>
    </row>
    <row r="2771" spans="4:11" s="20" customFormat="1" ht="12.75">
      <c r="D2771" s="49"/>
      <c r="H2771" s="9"/>
      <c r="K2771" s="21"/>
    </row>
    <row r="2772" spans="4:11" s="20" customFormat="1" ht="12.75">
      <c r="D2772" s="49"/>
      <c r="H2772" s="9"/>
      <c r="K2772" s="21"/>
    </row>
    <row r="2773" spans="4:11" s="20" customFormat="1" ht="12.75">
      <c r="D2773" s="49"/>
      <c r="H2773" s="9"/>
      <c r="K2773" s="21"/>
    </row>
    <row r="2774" spans="4:11" s="20" customFormat="1" ht="12.75">
      <c r="D2774" s="49"/>
      <c r="H2774" s="9"/>
      <c r="K2774" s="21"/>
    </row>
    <row r="2775" spans="4:11" s="20" customFormat="1" ht="12.75">
      <c r="D2775" s="49"/>
      <c r="H2775" s="9"/>
      <c r="K2775" s="21"/>
    </row>
    <row r="2776" spans="4:11" s="20" customFormat="1" ht="12.75">
      <c r="D2776" s="49"/>
      <c r="H2776" s="9"/>
      <c r="K2776" s="21"/>
    </row>
    <row r="2777" spans="4:11" s="20" customFormat="1" ht="12.75">
      <c r="D2777" s="49"/>
      <c r="H2777" s="9"/>
      <c r="K2777" s="21"/>
    </row>
    <row r="2778" spans="4:11" s="20" customFormat="1" ht="12.75">
      <c r="D2778" s="49"/>
      <c r="H2778" s="9"/>
      <c r="K2778" s="21"/>
    </row>
    <row r="2779" spans="4:11" s="20" customFormat="1" ht="12.75">
      <c r="D2779" s="49"/>
      <c r="H2779" s="9"/>
      <c r="K2779" s="21"/>
    </row>
    <row r="2780" spans="4:11" s="20" customFormat="1" ht="12.75">
      <c r="D2780" s="49"/>
      <c r="H2780" s="9"/>
      <c r="K2780" s="21"/>
    </row>
    <row r="2781" spans="4:11" s="20" customFormat="1" ht="12.75">
      <c r="D2781" s="49"/>
      <c r="H2781" s="9"/>
      <c r="K2781" s="21"/>
    </row>
    <row r="2782" spans="4:11" s="20" customFormat="1" ht="12.75">
      <c r="D2782" s="49"/>
      <c r="H2782" s="9"/>
      <c r="K2782" s="21"/>
    </row>
    <row r="2783" spans="4:11" s="20" customFormat="1" ht="12.75">
      <c r="D2783" s="49"/>
      <c r="H2783" s="9"/>
      <c r="K2783" s="21"/>
    </row>
    <row r="2784" spans="4:11" s="20" customFormat="1" ht="12.75">
      <c r="D2784" s="49"/>
      <c r="H2784" s="9"/>
      <c r="K2784" s="21"/>
    </row>
    <row r="2785" spans="4:11" s="20" customFormat="1" ht="12.75">
      <c r="D2785" s="49"/>
      <c r="H2785" s="9"/>
      <c r="K2785" s="21"/>
    </row>
    <row r="2786" spans="4:11" s="20" customFormat="1" ht="12.75">
      <c r="D2786" s="49"/>
      <c r="H2786" s="9"/>
      <c r="K2786" s="21"/>
    </row>
    <row r="2787" spans="4:11" s="20" customFormat="1" ht="12.75">
      <c r="D2787" s="49"/>
      <c r="H2787" s="9"/>
      <c r="K2787" s="21"/>
    </row>
    <row r="2788" spans="4:11" s="20" customFormat="1" ht="12.75">
      <c r="D2788" s="49"/>
      <c r="H2788" s="9"/>
      <c r="K2788" s="21"/>
    </row>
    <row r="2789" spans="4:11" s="20" customFormat="1" ht="12.75">
      <c r="D2789" s="49"/>
      <c r="H2789" s="9"/>
      <c r="K2789" s="21"/>
    </row>
    <row r="2790" spans="4:11" s="20" customFormat="1" ht="12.75">
      <c r="D2790" s="49"/>
      <c r="H2790" s="9"/>
      <c r="K2790" s="21"/>
    </row>
    <row r="2791" spans="4:11" s="20" customFormat="1" ht="12.75">
      <c r="D2791" s="49"/>
      <c r="H2791" s="9"/>
      <c r="K2791" s="21"/>
    </row>
    <row r="2792" spans="4:11" s="20" customFormat="1" ht="12.75">
      <c r="D2792" s="49"/>
      <c r="H2792" s="9"/>
      <c r="K2792" s="21"/>
    </row>
    <row r="2793" spans="4:11" s="20" customFormat="1" ht="12.75">
      <c r="D2793" s="49"/>
      <c r="H2793" s="9"/>
      <c r="K2793" s="21"/>
    </row>
    <row r="2794" spans="4:11" s="20" customFormat="1" ht="12.75">
      <c r="D2794" s="49"/>
      <c r="H2794" s="9"/>
      <c r="K2794" s="21"/>
    </row>
    <row r="2795" spans="4:11" s="20" customFormat="1" ht="12.75">
      <c r="D2795" s="49"/>
      <c r="H2795" s="9"/>
      <c r="K2795" s="21"/>
    </row>
    <row r="2796" spans="4:11" s="20" customFormat="1" ht="12.75">
      <c r="D2796" s="49"/>
      <c r="H2796" s="9"/>
      <c r="K2796" s="21"/>
    </row>
    <row r="2797" spans="4:11" s="20" customFormat="1" ht="12.75">
      <c r="D2797" s="49"/>
      <c r="H2797" s="9"/>
      <c r="K2797" s="21"/>
    </row>
    <row r="2798" spans="4:11" s="20" customFormat="1" ht="12.75">
      <c r="D2798" s="49"/>
      <c r="H2798" s="9"/>
      <c r="K2798" s="21"/>
    </row>
    <row r="2799" spans="4:11" s="20" customFormat="1" ht="12.75">
      <c r="D2799" s="49"/>
      <c r="H2799" s="9"/>
      <c r="K2799" s="21"/>
    </row>
    <row r="2800" spans="4:11" s="20" customFormat="1" ht="12.75">
      <c r="D2800" s="49"/>
      <c r="H2800" s="9"/>
      <c r="K2800" s="21"/>
    </row>
    <row r="2801" spans="4:11" s="20" customFormat="1" ht="12.75">
      <c r="D2801" s="49"/>
      <c r="H2801" s="9"/>
      <c r="K2801" s="21"/>
    </row>
    <row r="2802" spans="4:11" s="20" customFormat="1" ht="12.75">
      <c r="D2802" s="49"/>
      <c r="H2802" s="9"/>
      <c r="K2802" s="21"/>
    </row>
    <row r="2803" spans="4:11" s="20" customFormat="1" ht="12.75">
      <c r="D2803" s="49"/>
      <c r="H2803" s="9"/>
      <c r="K2803" s="21"/>
    </row>
    <row r="2804" spans="4:11" s="20" customFormat="1" ht="12.75">
      <c r="D2804" s="49"/>
      <c r="H2804" s="9"/>
      <c r="K2804" s="21"/>
    </row>
    <row r="2805" spans="4:11" s="20" customFormat="1" ht="12.75">
      <c r="D2805" s="49"/>
      <c r="H2805" s="9"/>
      <c r="K2805" s="21"/>
    </row>
    <row r="2806" spans="4:11" s="20" customFormat="1" ht="12.75">
      <c r="D2806" s="49"/>
      <c r="H2806" s="9"/>
      <c r="K2806" s="21"/>
    </row>
    <row r="2807" spans="4:11" s="20" customFormat="1" ht="12.75">
      <c r="D2807" s="49"/>
      <c r="H2807" s="9"/>
      <c r="K2807" s="21"/>
    </row>
    <row r="2808" spans="4:11" s="20" customFormat="1" ht="12.75">
      <c r="D2808" s="49"/>
      <c r="H2808" s="9"/>
      <c r="K2808" s="21"/>
    </row>
    <row r="2809" spans="4:11" s="20" customFormat="1" ht="12.75">
      <c r="D2809" s="49"/>
      <c r="H2809" s="9"/>
      <c r="K2809" s="21"/>
    </row>
    <row r="2810" spans="4:11" s="20" customFormat="1" ht="12.75">
      <c r="D2810" s="49"/>
      <c r="H2810" s="9"/>
      <c r="K2810" s="21"/>
    </row>
    <row r="2811" spans="4:11" s="20" customFormat="1" ht="12.75">
      <c r="D2811" s="49"/>
      <c r="H2811" s="9"/>
      <c r="K2811" s="21"/>
    </row>
    <row r="2812" spans="4:11" s="20" customFormat="1" ht="12.75">
      <c r="D2812" s="49"/>
      <c r="H2812" s="9"/>
      <c r="K2812" s="21"/>
    </row>
    <row r="2813" spans="4:11" s="20" customFormat="1" ht="12.75">
      <c r="D2813" s="49"/>
      <c r="H2813" s="9"/>
      <c r="K2813" s="21"/>
    </row>
    <row r="2814" spans="4:11" s="20" customFormat="1" ht="12.75">
      <c r="D2814" s="49"/>
      <c r="H2814" s="9"/>
      <c r="K2814" s="21"/>
    </row>
    <row r="2815" spans="4:11" s="20" customFormat="1" ht="12.75">
      <c r="D2815" s="49"/>
      <c r="H2815" s="9"/>
      <c r="K2815" s="21"/>
    </row>
    <row r="2816" spans="4:11" s="20" customFormat="1" ht="12.75">
      <c r="D2816" s="49"/>
      <c r="H2816" s="9"/>
      <c r="K2816" s="21"/>
    </row>
    <row r="2817" spans="4:11" s="20" customFormat="1" ht="12.75">
      <c r="D2817" s="49"/>
      <c r="H2817" s="9"/>
      <c r="K2817" s="21"/>
    </row>
    <row r="2818" spans="4:11" s="20" customFormat="1" ht="12.75">
      <c r="D2818" s="49"/>
      <c r="H2818" s="9"/>
      <c r="K2818" s="21"/>
    </row>
    <row r="2819" spans="4:11" s="20" customFormat="1" ht="12.75">
      <c r="D2819" s="49"/>
      <c r="H2819" s="9"/>
      <c r="K2819" s="21"/>
    </row>
    <row r="2820" spans="4:11" s="20" customFormat="1" ht="12.75">
      <c r="D2820" s="49"/>
      <c r="H2820" s="9"/>
      <c r="K2820" s="21"/>
    </row>
    <row r="2821" spans="4:11" s="20" customFormat="1" ht="12.75">
      <c r="D2821" s="49"/>
      <c r="H2821" s="9"/>
      <c r="K2821" s="21"/>
    </row>
    <row r="2822" spans="4:11" s="20" customFormat="1" ht="12.75">
      <c r="D2822" s="49"/>
      <c r="H2822" s="9"/>
      <c r="K2822" s="21"/>
    </row>
    <row r="2823" spans="4:11" s="20" customFormat="1" ht="12.75">
      <c r="D2823" s="49"/>
      <c r="H2823" s="9"/>
      <c r="K2823" s="21"/>
    </row>
    <row r="2824" spans="4:11" s="20" customFormat="1" ht="12.75">
      <c r="D2824" s="49"/>
      <c r="H2824" s="9"/>
      <c r="K2824" s="21"/>
    </row>
    <row r="2825" spans="4:11" s="20" customFormat="1" ht="12.75">
      <c r="D2825" s="49"/>
      <c r="H2825" s="9"/>
      <c r="K2825" s="21"/>
    </row>
    <row r="2826" spans="4:11" s="20" customFormat="1" ht="12.75">
      <c r="D2826" s="49"/>
      <c r="H2826" s="9"/>
      <c r="K2826" s="21"/>
    </row>
    <row r="2827" spans="4:11" s="20" customFormat="1" ht="12.75">
      <c r="D2827" s="49"/>
      <c r="H2827" s="9"/>
      <c r="K2827" s="21"/>
    </row>
    <row r="2828" spans="4:11" s="20" customFormat="1" ht="12.75">
      <c r="D2828" s="49"/>
      <c r="H2828" s="9"/>
      <c r="K2828" s="21"/>
    </row>
    <row r="2829" spans="4:11" s="20" customFormat="1" ht="12.75">
      <c r="D2829" s="49"/>
      <c r="H2829" s="9"/>
      <c r="K2829" s="21"/>
    </row>
    <row r="2830" spans="4:11" s="20" customFormat="1" ht="12.75">
      <c r="D2830" s="49"/>
      <c r="H2830" s="9"/>
      <c r="K2830" s="21"/>
    </row>
    <row r="2831" spans="4:11" s="20" customFormat="1" ht="12.75">
      <c r="D2831" s="49"/>
      <c r="H2831" s="9"/>
      <c r="K2831" s="21"/>
    </row>
    <row r="2832" spans="4:11" s="20" customFormat="1" ht="12.75">
      <c r="D2832" s="49"/>
      <c r="H2832" s="9"/>
      <c r="K2832" s="21"/>
    </row>
    <row r="2833" spans="4:11" s="20" customFormat="1" ht="12.75">
      <c r="D2833" s="49"/>
      <c r="H2833" s="9"/>
      <c r="K2833" s="21"/>
    </row>
    <row r="2834" spans="4:11" s="20" customFormat="1" ht="12.75">
      <c r="D2834" s="49"/>
      <c r="H2834" s="9"/>
      <c r="K2834" s="21"/>
    </row>
    <row r="2835" spans="4:11" s="20" customFormat="1" ht="12.75">
      <c r="D2835" s="49"/>
      <c r="H2835" s="9"/>
      <c r="K2835" s="21"/>
    </row>
    <row r="2836" spans="4:11" s="20" customFormat="1" ht="12.75">
      <c r="D2836" s="49"/>
      <c r="H2836" s="9"/>
      <c r="K2836" s="21"/>
    </row>
    <row r="2837" spans="4:11" s="20" customFormat="1" ht="12.75">
      <c r="D2837" s="49"/>
      <c r="H2837" s="9"/>
      <c r="K2837" s="21"/>
    </row>
    <row r="2838" spans="4:11" s="20" customFormat="1" ht="12.75">
      <c r="D2838" s="49"/>
      <c r="H2838" s="9"/>
      <c r="K2838" s="21"/>
    </row>
    <row r="2839" spans="4:11" s="20" customFormat="1" ht="12.75">
      <c r="D2839" s="49"/>
      <c r="H2839" s="9"/>
      <c r="K2839" s="21"/>
    </row>
    <row r="2840" spans="4:11" s="20" customFormat="1" ht="12.75">
      <c r="D2840" s="49"/>
      <c r="H2840" s="9"/>
      <c r="K2840" s="21"/>
    </row>
    <row r="2841" spans="4:11" s="20" customFormat="1" ht="12.75">
      <c r="D2841" s="49"/>
      <c r="H2841" s="9"/>
      <c r="K2841" s="21"/>
    </row>
    <row r="2842" spans="4:11" s="20" customFormat="1" ht="12.75">
      <c r="D2842" s="49"/>
      <c r="H2842" s="9"/>
      <c r="K2842" s="21"/>
    </row>
    <row r="2843" spans="4:11" s="20" customFormat="1" ht="12.75">
      <c r="D2843" s="49"/>
      <c r="H2843" s="9"/>
      <c r="K2843" s="21"/>
    </row>
    <row r="2844" spans="4:11" s="20" customFormat="1" ht="12.75">
      <c r="D2844" s="49"/>
      <c r="H2844" s="9"/>
      <c r="K2844" s="21"/>
    </row>
    <row r="2845" spans="4:11" s="20" customFormat="1" ht="12.75">
      <c r="D2845" s="49"/>
      <c r="H2845" s="9"/>
      <c r="K2845" s="21"/>
    </row>
    <row r="2846" spans="4:11" s="20" customFormat="1" ht="12.75">
      <c r="D2846" s="49"/>
      <c r="H2846" s="9"/>
      <c r="K2846" s="21"/>
    </row>
    <row r="2847" spans="4:11" s="20" customFormat="1" ht="12.75">
      <c r="D2847" s="49"/>
      <c r="H2847" s="9"/>
      <c r="K2847" s="21"/>
    </row>
    <row r="2848" spans="4:11" s="20" customFormat="1" ht="12.75">
      <c r="D2848" s="49"/>
      <c r="H2848" s="9"/>
      <c r="K2848" s="21"/>
    </row>
    <row r="2849" spans="4:11" s="20" customFormat="1" ht="12.75">
      <c r="D2849" s="49"/>
      <c r="H2849" s="9"/>
      <c r="K2849" s="21"/>
    </row>
    <row r="2850" spans="4:11" s="20" customFormat="1" ht="12.75">
      <c r="D2850" s="49"/>
      <c r="H2850" s="9"/>
      <c r="K2850" s="21"/>
    </row>
    <row r="2851" spans="4:11" s="20" customFormat="1" ht="12.75">
      <c r="D2851" s="49"/>
      <c r="H2851" s="9"/>
      <c r="K2851" s="21"/>
    </row>
    <row r="2852" spans="4:11" s="20" customFormat="1" ht="12.75">
      <c r="D2852" s="49"/>
      <c r="H2852" s="9"/>
      <c r="K2852" s="21"/>
    </row>
    <row r="2853" spans="4:11" s="20" customFormat="1" ht="12.75">
      <c r="D2853" s="49"/>
      <c r="H2853" s="9"/>
      <c r="K2853" s="21"/>
    </row>
    <row r="2854" spans="4:11" s="20" customFormat="1" ht="12.75">
      <c r="D2854" s="49"/>
      <c r="H2854" s="9"/>
      <c r="K2854" s="21"/>
    </row>
    <row r="2855" spans="4:11" s="20" customFormat="1" ht="12.75">
      <c r="D2855" s="49"/>
      <c r="H2855" s="9"/>
      <c r="K2855" s="21"/>
    </row>
    <row r="2856" spans="4:11" s="20" customFormat="1" ht="12.75">
      <c r="D2856" s="49"/>
      <c r="H2856" s="9"/>
      <c r="K2856" s="21"/>
    </row>
    <row r="2857" spans="4:11" s="20" customFormat="1" ht="12.75">
      <c r="D2857" s="49"/>
      <c r="H2857" s="9"/>
      <c r="K2857" s="21"/>
    </row>
    <row r="2858" spans="4:11" s="20" customFormat="1" ht="12.75">
      <c r="D2858" s="49"/>
      <c r="H2858" s="9"/>
      <c r="K2858" s="21"/>
    </row>
    <row r="2859" spans="4:11" s="20" customFormat="1" ht="12.75">
      <c r="D2859" s="49"/>
      <c r="H2859" s="9"/>
      <c r="K2859" s="21"/>
    </row>
    <row r="2860" spans="4:11" s="20" customFormat="1" ht="12.75">
      <c r="D2860" s="49"/>
      <c r="H2860" s="9"/>
      <c r="K2860" s="21"/>
    </row>
    <row r="2861" spans="4:11" s="20" customFormat="1" ht="12.75">
      <c r="D2861" s="49"/>
      <c r="H2861" s="9"/>
      <c r="K2861" s="21"/>
    </row>
    <row r="2862" spans="4:11" s="20" customFormat="1" ht="12.75">
      <c r="D2862" s="49"/>
      <c r="H2862" s="9"/>
      <c r="K2862" s="21"/>
    </row>
    <row r="2863" spans="4:11" s="20" customFormat="1" ht="12.75">
      <c r="D2863" s="49"/>
      <c r="H2863" s="9"/>
      <c r="K2863" s="21"/>
    </row>
    <row r="2864" spans="4:11" s="20" customFormat="1" ht="12.75">
      <c r="D2864" s="49"/>
      <c r="H2864" s="9"/>
      <c r="K2864" s="21"/>
    </row>
    <row r="2865" spans="4:11" s="20" customFormat="1" ht="12.75">
      <c r="D2865" s="49"/>
      <c r="H2865" s="9"/>
      <c r="K2865" s="21"/>
    </row>
    <row r="2866" spans="4:11" s="20" customFormat="1" ht="12.75">
      <c r="D2866" s="49"/>
      <c r="H2866" s="9"/>
      <c r="K2866" s="21"/>
    </row>
    <row r="2867" spans="4:11" s="20" customFormat="1" ht="12.75">
      <c r="D2867" s="49"/>
      <c r="H2867" s="9"/>
      <c r="K2867" s="21"/>
    </row>
    <row r="2868" spans="4:11" s="20" customFormat="1" ht="12.75">
      <c r="D2868" s="49"/>
      <c r="H2868" s="9"/>
      <c r="K2868" s="21"/>
    </row>
    <row r="2869" spans="4:11" s="20" customFormat="1" ht="12.75">
      <c r="D2869" s="49"/>
      <c r="H2869" s="9"/>
      <c r="K2869" s="21"/>
    </row>
    <row r="2870" spans="4:11" s="20" customFormat="1" ht="12.75">
      <c r="D2870" s="49"/>
      <c r="H2870" s="9"/>
      <c r="K2870" s="21"/>
    </row>
    <row r="2871" spans="4:11" s="20" customFormat="1" ht="12.75">
      <c r="D2871" s="49"/>
      <c r="H2871" s="9"/>
      <c r="K2871" s="21"/>
    </row>
    <row r="2872" spans="4:11" s="20" customFormat="1" ht="12.75">
      <c r="D2872" s="49"/>
      <c r="H2872" s="9"/>
      <c r="K2872" s="21"/>
    </row>
    <row r="2873" spans="4:11" s="20" customFormat="1" ht="12.75">
      <c r="D2873" s="49"/>
      <c r="H2873" s="9"/>
      <c r="K2873" s="21"/>
    </row>
    <row r="2874" spans="4:11" s="20" customFormat="1" ht="12.75">
      <c r="D2874" s="49"/>
      <c r="H2874" s="9"/>
      <c r="K2874" s="21"/>
    </row>
    <row r="2875" spans="4:11" s="20" customFormat="1" ht="12.75">
      <c r="D2875" s="49"/>
      <c r="H2875" s="9"/>
      <c r="K2875" s="21"/>
    </row>
    <row r="2876" spans="4:11" s="20" customFormat="1" ht="12.75">
      <c r="D2876" s="49"/>
      <c r="H2876" s="9"/>
      <c r="K2876" s="21"/>
    </row>
    <row r="2877" spans="4:11" s="20" customFormat="1" ht="12.75">
      <c r="D2877" s="49"/>
      <c r="H2877" s="9"/>
      <c r="K2877" s="21"/>
    </row>
    <row r="2878" spans="4:11" s="20" customFormat="1" ht="12.75">
      <c r="D2878" s="49"/>
      <c r="H2878" s="9"/>
      <c r="K2878" s="21"/>
    </row>
    <row r="2879" spans="4:11" s="20" customFormat="1" ht="12.75">
      <c r="D2879" s="49"/>
      <c r="H2879" s="9"/>
      <c r="K2879" s="21"/>
    </row>
    <row r="2880" spans="4:11" s="20" customFormat="1" ht="12.75">
      <c r="D2880" s="49"/>
      <c r="H2880" s="9"/>
      <c r="K2880" s="21"/>
    </row>
    <row r="2881" spans="4:11" s="20" customFormat="1" ht="12.75">
      <c r="D2881" s="49"/>
      <c r="H2881" s="9"/>
      <c r="K2881" s="21"/>
    </row>
    <row r="2882" spans="4:11" s="20" customFormat="1" ht="12.75">
      <c r="D2882" s="49"/>
      <c r="H2882" s="9"/>
      <c r="K2882" s="21"/>
    </row>
    <row r="2883" spans="4:11" s="20" customFormat="1" ht="12.75">
      <c r="D2883" s="49"/>
      <c r="H2883" s="9"/>
      <c r="K2883" s="21"/>
    </row>
    <row r="2884" spans="4:11" s="20" customFormat="1" ht="12.75">
      <c r="D2884" s="49"/>
      <c r="H2884" s="9"/>
      <c r="K2884" s="21"/>
    </row>
    <row r="2885" spans="4:11" s="20" customFormat="1" ht="12.75">
      <c r="D2885" s="49"/>
      <c r="H2885" s="9"/>
      <c r="K2885" s="21"/>
    </row>
    <row r="2886" spans="4:11" s="20" customFormat="1" ht="12.75">
      <c r="D2886" s="49"/>
      <c r="H2886" s="9"/>
      <c r="K2886" s="21"/>
    </row>
    <row r="2887" spans="4:11" s="20" customFormat="1" ht="12.75">
      <c r="D2887" s="49"/>
      <c r="H2887" s="9"/>
      <c r="K2887" s="21"/>
    </row>
    <row r="2888" spans="4:11" s="20" customFormat="1" ht="12.75">
      <c r="D2888" s="49"/>
      <c r="H2888" s="9"/>
      <c r="K2888" s="21"/>
    </row>
    <row r="2889" spans="4:11" s="20" customFormat="1" ht="12.75">
      <c r="D2889" s="49"/>
      <c r="H2889" s="9"/>
      <c r="K2889" s="21"/>
    </row>
    <row r="2890" spans="4:11" s="20" customFormat="1" ht="12.75">
      <c r="D2890" s="49"/>
      <c r="H2890" s="9"/>
      <c r="K2890" s="21"/>
    </row>
    <row r="2891" spans="4:11" s="20" customFormat="1" ht="12.75">
      <c r="D2891" s="49"/>
      <c r="H2891" s="9"/>
      <c r="K2891" s="21"/>
    </row>
    <row r="2892" spans="4:11" s="20" customFormat="1" ht="12.75">
      <c r="D2892" s="49"/>
      <c r="H2892" s="9"/>
      <c r="K2892" s="21"/>
    </row>
    <row r="2893" spans="4:11" s="20" customFormat="1" ht="12.75">
      <c r="D2893" s="49"/>
      <c r="H2893" s="9"/>
      <c r="K2893" s="21"/>
    </row>
    <row r="2894" spans="4:11" s="20" customFormat="1" ht="12.75">
      <c r="D2894" s="49"/>
      <c r="H2894" s="9"/>
      <c r="K2894" s="21"/>
    </row>
    <row r="2895" spans="4:11" s="20" customFormat="1" ht="12.75">
      <c r="D2895" s="49"/>
      <c r="H2895" s="9"/>
      <c r="K2895" s="21"/>
    </row>
    <row r="2896" spans="4:11" s="20" customFormat="1" ht="12.75">
      <c r="D2896" s="49"/>
      <c r="H2896" s="9"/>
      <c r="K2896" s="21"/>
    </row>
    <row r="2897" spans="4:11" s="20" customFormat="1" ht="12.75">
      <c r="D2897" s="49"/>
      <c r="H2897" s="9"/>
      <c r="K2897" s="21"/>
    </row>
    <row r="2898" spans="4:11" s="20" customFormat="1" ht="12.75">
      <c r="D2898" s="49"/>
      <c r="H2898" s="9"/>
      <c r="K2898" s="21"/>
    </row>
    <row r="2899" spans="4:11" s="20" customFormat="1" ht="12.75">
      <c r="D2899" s="49"/>
      <c r="H2899" s="9"/>
      <c r="K2899" s="21"/>
    </row>
    <row r="2900" spans="4:11" s="20" customFormat="1" ht="12.75">
      <c r="D2900" s="49"/>
      <c r="H2900" s="9"/>
      <c r="K2900" s="21"/>
    </row>
    <row r="2901" spans="4:11" s="20" customFormat="1" ht="12.75">
      <c r="D2901" s="49"/>
      <c r="H2901" s="9"/>
      <c r="K2901" s="21"/>
    </row>
    <row r="2902" spans="4:11" s="20" customFormat="1" ht="12.75">
      <c r="D2902" s="49"/>
      <c r="H2902" s="9"/>
      <c r="K2902" s="21"/>
    </row>
    <row r="2903" spans="4:11" s="20" customFormat="1" ht="12.75">
      <c r="D2903" s="49"/>
      <c r="H2903" s="9"/>
      <c r="K2903" s="21"/>
    </row>
    <row r="2904" spans="4:11" s="20" customFormat="1" ht="12.75">
      <c r="D2904" s="49"/>
      <c r="H2904" s="9"/>
      <c r="K2904" s="21"/>
    </row>
    <row r="2905" spans="4:11" s="20" customFormat="1" ht="12.75">
      <c r="D2905" s="49"/>
      <c r="H2905" s="9"/>
      <c r="K2905" s="21"/>
    </row>
    <row r="2906" spans="4:11" s="20" customFormat="1" ht="12.75">
      <c r="D2906" s="49"/>
      <c r="H2906" s="9"/>
      <c r="K2906" s="21"/>
    </row>
    <row r="2907" spans="4:11" s="20" customFormat="1" ht="12.75">
      <c r="D2907" s="49"/>
      <c r="H2907" s="9"/>
      <c r="K2907" s="21"/>
    </row>
    <row r="2908" spans="4:11" s="20" customFormat="1" ht="12.75">
      <c r="D2908" s="49"/>
      <c r="H2908" s="9"/>
      <c r="K2908" s="21"/>
    </row>
    <row r="2909" spans="4:11" s="20" customFormat="1" ht="12.75">
      <c r="D2909" s="49"/>
      <c r="H2909" s="9"/>
      <c r="K2909" s="21"/>
    </row>
    <row r="2910" spans="4:11" s="20" customFormat="1" ht="12.75">
      <c r="D2910" s="49"/>
      <c r="H2910" s="9"/>
      <c r="K2910" s="21"/>
    </row>
    <row r="2911" spans="4:11" s="20" customFormat="1" ht="12.75">
      <c r="D2911" s="49"/>
      <c r="H2911" s="9"/>
      <c r="K2911" s="21"/>
    </row>
    <row r="2912" spans="4:11" s="20" customFormat="1" ht="12.75">
      <c r="D2912" s="49"/>
      <c r="H2912" s="9"/>
      <c r="K2912" s="21"/>
    </row>
    <row r="2913" spans="4:11" s="20" customFormat="1" ht="12.75">
      <c r="D2913" s="49"/>
      <c r="H2913" s="9"/>
      <c r="K2913" s="21"/>
    </row>
    <row r="2914" spans="4:11" s="20" customFormat="1" ht="12.75">
      <c r="D2914" s="49"/>
      <c r="H2914" s="9"/>
      <c r="K2914" s="21"/>
    </row>
    <row r="2915" spans="4:11" s="20" customFormat="1" ht="12.75">
      <c r="D2915" s="49"/>
      <c r="H2915" s="9"/>
      <c r="K2915" s="21"/>
    </row>
    <row r="2916" spans="4:11" s="20" customFormat="1" ht="12.75">
      <c r="D2916" s="49"/>
      <c r="H2916" s="9"/>
      <c r="K2916" s="21"/>
    </row>
    <row r="2917" spans="4:11" s="20" customFormat="1" ht="12.75">
      <c r="D2917" s="49"/>
      <c r="H2917" s="9"/>
      <c r="K2917" s="21"/>
    </row>
    <row r="2918" spans="4:11" s="20" customFormat="1" ht="12.75">
      <c r="D2918" s="49"/>
      <c r="H2918" s="9"/>
      <c r="K2918" s="21"/>
    </row>
    <row r="2919" spans="4:11" s="20" customFormat="1" ht="12.75">
      <c r="D2919" s="49"/>
      <c r="H2919" s="9"/>
      <c r="K2919" s="21"/>
    </row>
    <row r="2920" spans="4:11" s="20" customFormat="1" ht="12.75">
      <c r="D2920" s="49"/>
      <c r="H2920" s="9"/>
      <c r="K2920" s="21"/>
    </row>
    <row r="2921" spans="4:11" s="20" customFormat="1" ht="12.75">
      <c r="D2921" s="49"/>
      <c r="H2921" s="9"/>
      <c r="K2921" s="21"/>
    </row>
    <row r="2922" spans="4:11" s="20" customFormat="1" ht="12.75">
      <c r="D2922" s="49"/>
      <c r="H2922" s="9"/>
      <c r="K2922" s="21"/>
    </row>
    <row r="2923" spans="4:11" s="20" customFormat="1" ht="12.75">
      <c r="D2923" s="49"/>
      <c r="H2923" s="9"/>
      <c r="K2923" s="21"/>
    </row>
    <row r="2924" spans="4:11" s="20" customFormat="1" ht="12.75">
      <c r="D2924" s="49"/>
      <c r="H2924" s="9"/>
      <c r="K2924" s="21"/>
    </row>
    <row r="2925" spans="4:11" s="20" customFormat="1" ht="12.75">
      <c r="D2925" s="49"/>
      <c r="H2925" s="9"/>
      <c r="K2925" s="21"/>
    </row>
    <row r="2926" spans="4:11" s="20" customFormat="1" ht="12.75">
      <c r="D2926" s="49"/>
      <c r="H2926" s="9"/>
      <c r="K2926" s="21"/>
    </row>
    <row r="2927" spans="4:11" s="20" customFormat="1" ht="12.75">
      <c r="D2927" s="49"/>
      <c r="H2927" s="9"/>
      <c r="K2927" s="21"/>
    </row>
    <row r="2928" spans="4:11" s="20" customFormat="1" ht="12.75">
      <c r="D2928" s="49"/>
      <c r="H2928" s="9"/>
      <c r="K2928" s="21"/>
    </row>
    <row r="2929" spans="4:11" s="20" customFormat="1" ht="12.75">
      <c r="D2929" s="49"/>
      <c r="H2929" s="9"/>
      <c r="K2929" s="21"/>
    </row>
    <row r="2930" spans="4:11" s="20" customFormat="1" ht="12.75">
      <c r="D2930" s="49"/>
      <c r="H2930" s="9"/>
      <c r="K2930" s="21"/>
    </row>
    <row r="2931" spans="4:11" s="20" customFormat="1" ht="12.75">
      <c r="D2931" s="49"/>
      <c r="H2931" s="9"/>
      <c r="K2931" s="21"/>
    </row>
    <row r="2932" spans="4:11" s="20" customFormat="1" ht="12.75">
      <c r="D2932" s="49"/>
      <c r="H2932" s="9"/>
      <c r="K2932" s="21"/>
    </row>
    <row r="2933" spans="4:11" s="20" customFormat="1" ht="12.75">
      <c r="D2933" s="49"/>
      <c r="H2933" s="9"/>
      <c r="K2933" s="21"/>
    </row>
    <row r="2934" spans="4:11" s="20" customFormat="1" ht="12.75">
      <c r="D2934" s="49"/>
      <c r="H2934" s="9"/>
      <c r="K2934" s="21"/>
    </row>
    <row r="2935" spans="4:11" s="20" customFormat="1" ht="12.75">
      <c r="D2935" s="49"/>
      <c r="H2935" s="9"/>
      <c r="K2935" s="21"/>
    </row>
    <row r="2936" spans="4:11" s="20" customFormat="1" ht="12.75">
      <c r="D2936" s="49"/>
      <c r="H2936" s="9"/>
      <c r="K2936" s="21"/>
    </row>
    <row r="2937" spans="4:11" s="20" customFormat="1" ht="12.75">
      <c r="D2937" s="49"/>
      <c r="H2937" s="9"/>
      <c r="K2937" s="21"/>
    </row>
    <row r="2938" spans="4:11" s="20" customFormat="1" ht="12.75">
      <c r="D2938" s="49"/>
      <c r="H2938" s="9"/>
      <c r="K2938" s="21"/>
    </row>
    <row r="2939" spans="4:11" s="20" customFormat="1" ht="12.75">
      <c r="D2939" s="49"/>
      <c r="H2939" s="9"/>
      <c r="K2939" s="21"/>
    </row>
    <row r="2940" spans="4:11" s="20" customFormat="1" ht="12.75">
      <c r="D2940" s="49"/>
      <c r="H2940" s="9"/>
      <c r="K2940" s="21"/>
    </row>
    <row r="2941" spans="4:11" s="20" customFormat="1" ht="12.75">
      <c r="D2941" s="49"/>
      <c r="H2941" s="9"/>
      <c r="K2941" s="21"/>
    </row>
    <row r="2942" spans="4:11" s="20" customFormat="1" ht="12.75">
      <c r="D2942" s="49"/>
      <c r="H2942" s="9"/>
      <c r="K2942" s="21"/>
    </row>
    <row r="2943" spans="4:11" s="20" customFormat="1" ht="12.75">
      <c r="D2943" s="49"/>
      <c r="H2943" s="9"/>
      <c r="K2943" s="21"/>
    </row>
    <row r="2944" spans="4:11" s="20" customFormat="1" ht="12.75">
      <c r="D2944" s="49"/>
      <c r="H2944" s="9"/>
      <c r="K2944" s="21"/>
    </row>
    <row r="2945" spans="4:11" s="20" customFormat="1" ht="12.75">
      <c r="D2945" s="49"/>
      <c r="H2945" s="9"/>
      <c r="K2945" s="21"/>
    </row>
    <row r="2946" spans="4:11" s="20" customFormat="1" ht="12.75">
      <c r="D2946" s="49"/>
      <c r="H2946" s="9"/>
      <c r="K2946" s="21"/>
    </row>
    <row r="2947" spans="4:11" s="20" customFormat="1" ht="12.75">
      <c r="D2947" s="49"/>
      <c r="H2947" s="9"/>
      <c r="K2947" s="21"/>
    </row>
    <row r="2948" spans="4:11" s="20" customFormat="1" ht="12.75">
      <c r="D2948" s="49"/>
      <c r="H2948" s="9"/>
      <c r="K2948" s="21"/>
    </row>
    <row r="2949" spans="4:11" s="20" customFormat="1" ht="12.75">
      <c r="D2949" s="49"/>
      <c r="H2949" s="9"/>
      <c r="K2949" s="21"/>
    </row>
    <row r="2950" spans="4:11" s="20" customFormat="1" ht="12.75">
      <c r="D2950" s="49"/>
      <c r="H2950" s="9"/>
      <c r="K2950" s="21"/>
    </row>
    <row r="2951" spans="4:11" s="20" customFormat="1" ht="12.75">
      <c r="D2951" s="49"/>
      <c r="H2951" s="9"/>
      <c r="K2951" s="21"/>
    </row>
  </sheetData>
  <sheetProtection password="CC3C" sheet="1" selectLockedCells="1"/>
  <mergeCells count="69">
    <mergeCell ref="C1:J1"/>
    <mergeCell ref="C9:C23"/>
    <mergeCell ref="E9:H9"/>
    <mergeCell ref="C36:C78"/>
    <mergeCell ref="C89:C122"/>
    <mergeCell ref="D42:H42"/>
    <mergeCell ref="D43:H43"/>
    <mergeCell ref="D44:H44"/>
    <mergeCell ref="D58:H58"/>
    <mergeCell ref="D70:H70"/>
    <mergeCell ref="C26:J27"/>
    <mergeCell ref="D74:H74"/>
    <mergeCell ref="D49:H49"/>
    <mergeCell ref="D50:H50"/>
    <mergeCell ref="D51:H51"/>
    <mergeCell ref="D61:H61"/>
    <mergeCell ref="D56:H56"/>
    <mergeCell ref="D57:H57"/>
    <mergeCell ref="D52:H52"/>
    <mergeCell ref="D53:H53"/>
    <mergeCell ref="D54:H54"/>
    <mergeCell ref="D40:H40"/>
    <mergeCell ref="D41:H41"/>
    <mergeCell ref="D48:H48"/>
    <mergeCell ref="D47:H47"/>
    <mergeCell ref="D45:H45"/>
    <mergeCell ref="D46:H46"/>
    <mergeCell ref="D59:H59"/>
    <mergeCell ref="D60:H60"/>
    <mergeCell ref="D63:H63"/>
    <mergeCell ref="D65:H65"/>
    <mergeCell ref="N36:O36"/>
    <mergeCell ref="D36:H36"/>
    <mergeCell ref="D37:H37"/>
    <mergeCell ref="D38:H38"/>
    <mergeCell ref="D55:H55"/>
    <mergeCell ref="D39:H39"/>
    <mergeCell ref="C205:J206"/>
    <mergeCell ref="C163:C186"/>
    <mergeCell ref="C191:C202"/>
    <mergeCell ref="G193:J193"/>
    <mergeCell ref="C189:J190"/>
    <mergeCell ref="C80:J81"/>
    <mergeCell ref="C127:C158"/>
    <mergeCell ref="C82:C84"/>
    <mergeCell ref="F678:G678"/>
    <mergeCell ref="C326:C334"/>
    <mergeCell ref="G648:H648"/>
    <mergeCell ref="C324:J325"/>
    <mergeCell ref="G560:H560"/>
    <mergeCell ref="G609:H609"/>
    <mergeCell ref="D340:J341"/>
    <mergeCell ref="C207:C247"/>
    <mergeCell ref="C252:C282"/>
    <mergeCell ref="C287:C305"/>
    <mergeCell ref="C310:C320"/>
    <mergeCell ref="C250:J251"/>
    <mergeCell ref="C285:J286"/>
    <mergeCell ref="C308:J309"/>
    <mergeCell ref="K191:O191"/>
    <mergeCell ref="C7:J8"/>
    <mergeCell ref="C87:J88"/>
    <mergeCell ref="C34:J35"/>
    <mergeCell ref="D76:H76"/>
    <mergeCell ref="D78:H78"/>
    <mergeCell ref="D72:H72"/>
    <mergeCell ref="C125:J126"/>
    <mergeCell ref="C161:J162"/>
    <mergeCell ref="D67:H67"/>
  </mergeCells>
  <dataValidations count="9">
    <dataValidation type="list" allowBlank="1" showInputMessage="1" showErrorMessage="1" sqref="I136 I138 I140 I142 I144 I147 I150 I153 I155 I157 I78 I76 I260 I262 I264 I266 I268 I270 I272 I274 I276 I278 I280 I282 I310 I172 I252 I254 I132 I130 I326:I334 I127 I41 I60 I57 I55 I53 I50 I48 I46 I43 I258 I82 I84 I89 I121 I119 I117 I114 I112 I109 I107 I105 I103 I101 I99 I96 I94 I91 I186 I168 I165 I182 I184 I245 I243 I241 I239 I237 I235 I233 I230 I228 I226 I224 I222 I220 I218 I216 I213 I209 I207 I247 I287 I293 I302 I298 I256 I63 I65 I67 I70 I72 I74 I170 I314:I320 I175 I134">
      <formula1>$I$31:$I$33</formula1>
    </dataValidation>
    <dataValidation type="list" allowBlank="1" showInputMessage="1" showErrorMessage="1" sqref="H101 H89 H103 H91 H94 H96 H99 E14">
      <formula1>$K$35:$K$37</formula1>
    </dataValidation>
    <dataValidation type="whole" allowBlank="1" showInputMessage="1" showErrorMessage="1" sqref="I191">
      <formula1>500</formula1>
      <formula2>3000</formula2>
    </dataValidation>
    <dataValidation type="list" allowBlank="1" showInputMessage="1" showErrorMessage="1" sqref="E28">
      <formula1>$G$28:$H$28</formula1>
    </dataValidation>
    <dataValidation type="decimal" allowBlank="1" showInputMessage="1" showErrorMessage="1" errorTitle="GEWICHT" error="Geef een gewicht op tussen de 30 en 300 kg" sqref="E31">
      <formula1>30</formula1>
      <formula2>300</formula2>
    </dataValidation>
    <dataValidation type="whole" allowBlank="1" showInputMessage="1" showErrorMessage="1" errorTitle="LEEFTIJD" error="Geef een waarde op tussen 10 en 100 jaar" sqref="E29">
      <formula1>10</formula1>
      <formula2>100</formula2>
    </dataValidation>
    <dataValidation type="whole" allowBlank="1" showInputMessage="1" showErrorMessage="1" errorTitle="LENGTE" error="Geef een waarde op tussen de 100 en 220cm&#10;" sqref="E30">
      <formula1>100</formula1>
      <formula2>220</formula2>
    </dataValidation>
    <dataValidation type="list" allowBlank="1" showInputMessage="1" showErrorMessage="1" promptTitle="Vragen over koolhydraatverslavin" prompt="Kies, ja, nee of &quot;niet van toepassing&quot;" sqref="I36 I39">
      <formula1>$I$31:$I$33</formula1>
    </dataValidation>
    <dataValidation type="list" allowBlank="1" showInputMessage="1" showErrorMessage="1" sqref="G193:J193">
      <formula1>$K$194:$K$197</formula1>
    </dataValidation>
  </dataValidations>
  <hyperlinks>
    <hyperlink ref="K191" r:id="rId1" display="http://www.calorieteller.nl/calorieteller.html"/>
  </hyperlinks>
  <printOptions/>
  <pageMargins left="0.21" right="0.2" top="0.21" bottom="0.2" header="0.22" footer="0.2"/>
  <pageSetup firstPageNumber="1" useFirstPageNumber="1" fitToHeight="4" fitToWidth="0" horizontalDpi="300" verticalDpi="300" orientation="portrait" paperSize="9" scale="63" r:id="rId3"/>
  <rowBreaks count="1" manualBreakCount="1">
    <brk id="421" min="2" max="1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Jan Messink</cp:lastModifiedBy>
  <cp:lastPrinted>2017-04-07T07:26:49Z</cp:lastPrinted>
  <dcterms:created xsi:type="dcterms:W3CDTF">2009-04-12T11:48:49Z</dcterms:created>
  <dcterms:modified xsi:type="dcterms:W3CDTF">2017-04-07T07:27:14Z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